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dotazioneorg.costopersonale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<sst xmlns="http://schemas.openxmlformats.org/spreadsheetml/2006/main" count="49" uniqueCount="28">
  <si>
    <t>PERSONALE DIPENDENTE (* ) (Conto Annuale)</t>
  </si>
  <si>
    <t>T1</t>
  </si>
  <si>
    <t>T12</t>
  </si>
  <si>
    <t>T13</t>
  </si>
  <si>
    <t>T14</t>
  </si>
  <si>
    <t>Tipologia di personale</t>
  </si>
  <si>
    <t>Numero Mensilità</t>
  </si>
  <si>
    <t>Totale spese a carattere stipendiale</t>
  </si>
  <si>
    <t>Totale Spese Accessorie</t>
  </si>
  <si>
    <t>Totale spese a carattere stipendiale tempo determinato</t>
  </si>
  <si>
    <t>Totale Spese Accessorie tempo determinato</t>
  </si>
  <si>
    <t>RUOLO SANITARIO</t>
  </si>
  <si>
    <t>Dirigenza</t>
  </si>
  <si>
    <t>- Medico-Veterinaria</t>
  </si>
  <si>
    <t>- Sanitaria</t>
  </si>
  <si>
    <t>Comparto</t>
  </si>
  <si>
    <t>- Categoria Ds</t>
  </si>
  <si>
    <t>- Categoria D</t>
  </si>
  <si>
    <t>- Categoria C</t>
  </si>
  <si>
    <t>- Categoria Bs</t>
  </si>
  <si>
    <t>RUOLO PROFESSIONALE</t>
  </si>
  <si>
    <t>Livello dirigenziale</t>
  </si>
  <si>
    <t>RUOLO TECNICO</t>
  </si>
  <si>
    <t>- Categoria B</t>
  </si>
  <si>
    <t>- Categoria A</t>
  </si>
  <si>
    <t>RUOLO AMMINISTRATIVO</t>
  </si>
  <si>
    <t>TOTALE</t>
  </si>
  <si>
    <t>(*) E' necessario comprendere anche il personale dipendente dell'area del comparto e delle dirigenze a tempo determinato che però è rilevato nella Tabella 2 del conto annuale con diverso criterio (uomini - anno)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</si>
</sst>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>
        <color indexed="63"/>
      </bottom>
    </border>
    <border>
      <left>
        <color indexed="63"/>
      </left>
      <right>
        <color indexed="63"/>
      </right>
      <top style="thin">
        <color theme="3" tint="0.5999600291252136"/>
      </top>
      <bottom>
        <color indexed="63"/>
      </bottom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>
        <color indexed="63"/>
      </bottom>
    </border>
    <border>
      <left style="thin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5999600291252136"/>
      </right>
      <top>
        <color indexed="63"/>
      </top>
      <bottom>
        <color indexed="63"/>
      </bottom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 style="thin"/>
    </border>
    <border>
      <left>
        <color indexed="63"/>
      </left>
      <right>
        <color indexed="63"/>
      </right>
      <top style="thin">
        <color theme="3" tint="0.5999600291252136"/>
      </top>
      <bottom style="thin"/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20" fillId="14" borderId="10" xfId="0" applyFont="1" applyFill="1" applyBorder="1" applyAlignment="1" applyProtection="1">
      <alignment vertical="center"/>
      <protection/>
    </xf>
    <xf numFmtId="0" fontId="20" fillId="14" borderId="11" xfId="0" applyFont="1" applyFill="1" applyBorder="1" applyAlignment="1" applyProtection="1">
      <alignment vertical="center"/>
      <protection/>
    </xf>
    <xf numFmtId="0" fontId="20" fillId="14" borderId="12" xfId="0" applyFont="1" applyFill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20" fillId="33" borderId="13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0" fillId="33" borderId="14" xfId="0" applyFont="1" applyFill="1" applyBorder="1" applyAlignment="1" applyProtection="1">
      <alignment vertical="center"/>
      <protection/>
    </xf>
    <xf numFmtId="0" fontId="20" fillId="34" borderId="15" xfId="0" applyFont="1" applyFill="1" applyBorder="1" applyAlignment="1" applyProtection="1">
      <alignment horizontal="center"/>
      <protection/>
    </xf>
    <xf numFmtId="0" fontId="20" fillId="34" borderId="16" xfId="0" applyFont="1" applyFill="1" applyBorder="1" applyAlignment="1" applyProtection="1">
      <alignment horizontal="center"/>
      <protection/>
    </xf>
    <xf numFmtId="0" fontId="20" fillId="34" borderId="17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wrapText="1"/>
      <protection/>
    </xf>
    <xf numFmtId="0" fontId="20" fillId="0" borderId="18" xfId="0" applyFont="1" applyFill="1" applyBorder="1" applyAlignment="1" applyProtection="1">
      <alignment vertical="center" wrapText="1"/>
      <protection/>
    </xf>
    <xf numFmtId="0" fontId="20" fillId="0" borderId="18" xfId="0" applyFont="1" applyFill="1" applyBorder="1" applyAlignment="1" applyProtection="1">
      <alignment horizontal="center" vertical="center" wrapText="1"/>
      <protection/>
    </xf>
    <xf numFmtId="0" fontId="20" fillId="8" borderId="18" xfId="0" applyFont="1" applyFill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indent="1"/>
      <protection/>
    </xf>
    <xf numFmtId="0" fontId="20" fillId="2" borderId="18" xfId="0" applyFont="1" applyFill="1" applyBorder="1" applyAlignment="1" applyProtection="1">
      <alignment/>
      <protection/>
    </xf>
    <xf numFmtId="0" fontId="19" fillId="0" borderId="18" xfId="0" applyFont="1" applyBorder="1" applyAlignment="1" applyProtection="1" quotePrefix="1">
      <alignment horizontal="left" indent="1"/>
      <protection/>
    </xf>
    <xf numFmtId="0" fontId="19" fillId="0" borderId="18" xfId="0" applyFont="1" applyBorder="1" applyAlignment="1" applyProtection="1">
      <alignment/>
      <protection locked="0"/>
    </xf>
    <xf numFmtId="0" fontId="19" fillId="0" borderId="18" xfId="0" applyFont="1" applyBorder="1" applyAlignment="1" applyProtection="1" quotePrefix="1">
      <alignment/>
      <protection locked="0"/>
    </xf>
    <xf numFmtId="0" fontId="19" fillId="0" borderId="18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 horizontal="left" indent="1"/>
      <protection/>
    </xf>
    <xf numFmtId="0" fontId="20" fillId="14" borderId="18" xfId="0" applyFont="1" applyFill="1" applyBorder="1" applyAlignment="1" applyProtection="1">
      <alignment horizontal="right" vertical="center"/>
      <protection/>
    </xf>
    <xf numFmtId="0" fontId="20" fillId="14" borderId="18" xfId="0" applyFont="1" applyFill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e_di_dettaglio_personale_20160512_1433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ati relativi al personale (a)"/>
      <sheetName val="Dati relativi al personale (b)"/>
      <sheetName val="Tab.70 - Fondi del personale"/>
      <sheetName val="ANAGR"/>
      <sheetName val="INFO_OUT"/>
      <sheetName val="VERSIONI"/>
    </sheetNames>
    <sheetDataSet>
      <sheetData sheetId="0">
        <row r="3">
          <cell r="B3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zoomScalePageLayoutView="0" workbookViewId="0" topLeftCell="B2">
      <selection activeCell="B29" sqref="B29"/>
    </sheetView>
  </sheetViews>
  <sheetFormatPr defaultColWidth="9.140625" defaultRowHeight="15"/>
  <cols>
    <col min="1" max="1" width="0" style="1" hidden="1" customWidth="1"/>
    <col min="2" max="2" width="29.7109375" style="1" customWidth="1"/>
    <col min="3" max="3" width="10.7109375" style="1" bestFit="1" customWidth="1"/>
    <col min="4" max="4" width="13.7109375" style="1" bestFit="1" customWidth="1"/>
    <col min="5" max="5" width="10.7109375" style="1" bestFit="1" customWidth="1"/>
    <col min="6" max="6" width="13.7109375" style="1" bestFit="1" customWidth="1"/>
    <col min="7" max="7" width="8.140625" style="1" bestFit="1" customWidth="1"/>
    <col min="8" max="9" width="11.28125" style="1" bestFit="1" customWidth="1"/>
    <col min="10" max="10" width="17.57421875" style="1" bestFit="1" customWidth="1"/>
    <col min="11" max="11" width="15.7109375" style="1" bestFit="1" customWidth="1"/>
    <col min="12" max="16384" width="9.140625" style="1" customWidth="1"/>
  </cols>
  <sheetData>
    <row r="1" spans="2:11" ht="12.75" hidden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3" customFormat="1" ht="12.75">
      <c r="B2" s="4" t="str">
        <f>"Dati sull'occupazione al 31.12."&amp;'[1]Info'!$B$3</f>
        <v>Dati sull'occupazione al 31.12.2015</v>
      </c>
      <c r="C2" s="5"/>
      <c r="D2" s="5"/>
      <c r="E2" s="5"/>
      <c r="F2" s="5"/>
      <c r="G2" s="4"/>
      <c r="H2" s="6"/>
      <c r="I2" s="6"/>
      <c r="J2" s="6"/>
      <c r="K2" s="6"/>
    </row>
    <row r="3" spans="2:11" ht="4.5" customHeight="1">
      <c r="B3" s="7"/>
      <c r="C3" s="8"/>
      <c r="D3" s="8"/>
      <c r="E3" s="8"/>
      <c r="F3" s="8"/>
      <c r="G3" s="7"/>
      <c r="H3" s="9"/>
      <c r="I3" s="9"/>
      <c r="J3" s="9"/>
      <c r="K3" s="9"/>
    </row>
    <row r="4" spans="2:11" s="3" customFormat="1" ht="12.75">
      <c r="B4" s="10" t="s">
        <v>0</v>
      </c>
      <c r="C4" s="11"/>
      <c r="D4" s="11"/>
      <c r="E4" s="11"/>
      <c r="F4" s="11"/>
      <c r="G4" s="10"/>
      <c r="H4" s="12"/>
      <c r="I4" s="12"/>
      <c r="J4" s="12"/>
      <c r="K4" s="12"/>
    </row>
    <row r="5" spans="2:11" ht="12.75">
      <c r="B5" s="13"/>
      <c r="C5" s="14" t="s">
        <v>1</v>
      </c>
      <c r="D5" s="14"/>
      <c r="E5" s="14"/>
      <c r="F5" s="14"/>
      <c r="G5" s="13" t="s">
        <v>2</v>
      </c>
      <c r="H5" s="15" t="s">
        <v>2</v>
      </c>
      <c r="I5" s="15" t="s">
        <v>3</v>
      </c>
      <c r="J5" s="15" t="s">
        <v>4</v>
      </c>
      <c r="K5" s="15" t="s">
        <v>4</v>
      </c>
    </row>
    <row r="6" spans="2:11" s="16" customFormat="1" ht="33.75">
      <c r="B6" s="17" t="s">
        <v>5</v>
      </c>
      <c r="C6" s="18" t="str">
        <f>"Personale al 31/12/"&amp;'[1]Info'!$B$3-1</f>
        <v>Personale al 31/12/2014</v>
      </c>
      <c r="D6" s="18" t="str">
        <f>"di cui Personale Part Time al 31/12/"&amp;'[1]Info'!$B$3-1</f>
        <v>di cui Personale Part Time al 31/12/2014</v>
      </c>
      <c r="E6" s="18" t="str">
        <f>"Personale al 31/12/"&amp;'[1]Info'!$B$3</f>
        <v>Personale al 31/12/2015</v>
      </c>
      <c r="F6" s="18" t="str">
        <f>"di cui Personale Part Time al 31/12/"&amp;'[1]Info'!$B$3</f>
        <v>di cui Personale Part Time al 31/12/2015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</row>
    <row r="7" spans="2:11" ht="12.75">
      <c r="B7" s="19" t="s">
        <v>11</v>
      </c>
      <c r="C7" s="19">
        <f>C8+C11</f>
        <v>410</v>
      </c>
      <c r="D7" s="19">
        <f aca="true" t="shared" si="0" ref="D7:I7">D8+D11</f>
        <v>20</v>
      </c>
      <c r="E7" s="19">
        <f t="shared" si="0"/>
        <v>398</v>
      </c>
      <c r="F7" s="19">
        <f t="shared" si="0"/>
        <v>19</v>
      </c>
      <c r="G7" s="19">
        <f t="shared" si="0"/>
        <v>4651.22</v>
      </c>
      <c r="H7" s="19">
        <f t="shared" si="0"/>
        <v>12788365</v>
      </c>
      <c r="I7" s="19">
        <f t="shared" si="0"/>
        <v>5269757</v>
      </c>
      <c r="J7" s="19">
        <f>J8+J11</f>
        <v>410009</v>
      </c>
      <c r="K7" s="19">
        <f>K8+K11</f>
        <v>108991</v>
      </c>
    </row>
    <row r="8" spans="2:11" ht="12.75">
      <c r="B8" s="20" t="s">
        <v>12</v>
      </c>
      <c r="C8" s="21">
        <f>SUM(C9:C10)</f>
        <v>152</v>
      </c>
      <c r="D8" s="21">
        <f aca="true" t="shared" si="1" ref="D8:I8">SUM(D9:D10)</f>
        <v>3</v>
      </c>
      <c r="E8" s="21">
        <f t="shared" si="1"/>
        <v>149</v>
      </c>
      <c r="F8" s="21">
        <f t="shared" si="1"/>
        <v>2</v>
      </c>
      <c r="G8" s="21">
        <f t="shared" si="1"/>
        <v>1746.21</v>
      </c>
      <c r="H8" s="21">
        <f t="shared" si="1"/>
        <v>6592355</v>
      </c>
      <c r="I8" s="21">
        <f t="shared" si="1"/>
        <v>4027531</v>
      </c>
      <c r="J8" s="21">
        <f>SUM(J9:J10)</f>
        <v>285567</v>
      </c>
      <c r="K8" s="21">
        <f>SUM(K9:K10)</f>
        <v>80433</v>
      </c>
    </row>
    <row r="9" spans="2:11" ht="12.75">
      <c r="B9" s="22" t="s">
        <v>13</v>
      </c>
      <c r="C9" s="23">
        <v>125</v>
      </c>
      <c r="D9" s="23">
        <v>2</v>
      </c>
      <c r="E9" s="23">
        <v>121</v>
      </c>
      <c r="F9" s="23">
        <v>1</v>
      </c>
      <c r="G9" s="23">
        <v>1419.45</v>
      </c>
      <c r="H9" s="23">
        <v>5407026</v>
      </c>
      <c r="I9" s="23">
        <v>3646008</v>
      </c>
      <c r="J9" s="23">
        <v>198592</v>
      </c>
      <c r="K9" s="23">
        <v>71408</v>
      </c>
    </row>
    <row r="10" spans="2:11" ht="12.75">
      <c r="B10" s="22" t="s">
        <v>14</v>
      </c>
      <c r="C10" s="23">
        <v>27</v>
      </c>
      <c r="D10" s="23">
        <v>1</v>
      </c>
      <c r="E10" s="23">
        <v>28</v>
      </c>
      <c r="F10" s="23">
        <v>1</v>
      </c>
      <c r="G10" s="23">
        <v>326.76</v>
      </c>
      <c r="H10" s="23">
        <v>1185329</v>
      </c>
      <c r="I10" s="23">
        <v>381523</v>
      </c>
      <c r="J10" s="23">
        <v>86975</v>
      </c>
      <c r="K10" s="23">
        <v>9025</v>
      </c>
    </row>
    <row r="11" spans="2:11" ht="12.75">
      <c r="B11" s="20" t="s">
        <v>15</v>
      </c>
      <c r="C11" s="21">
        <f>SUM(C12:C15)</f>
        <v>258</v>
      </c>
      <c r="D11" s="21">
        <f aca="true" t="shared" si="2" ref="D11:I11">SUM(D12:D15)</f>
        <v>17</v>
      </c>
      <c r="E11" s="21">
        <f t="shared" si="2"/>
        <v>249</v>
      </c>
      <c r="F11" s="21">
        <f t="shared" si="2"/>
        <v>17</v>
      </c>
      <c r="G11" s="21">
        <f t="shared" si="2"/>
        <v>2905.01</v>
      </c>
      <c r="H11" s="21">
        <f t="shared" si="2"/>
        <v>6196010</v>
      </c>
      <c r="I11" s="21">
        <f t="shared" si="2"/>
        <v>1242226</v>
      </c>
      <c r="J11" s="21">
        <f>SUM(J12:J15)</f>
        <v>124442</v>
      </c>
      <c r="K11" s="21">
        <f>SUM(K12:K15)</f>
        <v>28558</v>
      </c>
    </row>
    <row r="12" spans="2:11" ht="12.75">
      <c r="B12" s="22" t="s">
        <v>16</v>
      </c>
      <c r="C12" s="23">
        <v>14</v>
      </c>
      <c r="D12" s="23">
        <v>2</v>
      </c>
      <c r="E12" s="23">
        <v>14</v>
      </c>
      <c r="F12" s="23">
        <v>2</v>
      </c>
      <c r="G12" s="23">
        <v>164.4</v>
      </c>
      <c r="H12" s="23">
        <v>415148</v>
      </c>
      <c r="I12" s="23">
        <v>102730</v>
      </c>
      <c r="J12" s="23">
        <v>0</v>
      </c>
      <c r="K12" s="23">
        <v>0</v>
      </c>
    </row>
    <row r="13" spans="2:11" ht="12.75">
      <c r="B13" s="22" t="s">
        <v>17</v>
      </c>
      <c r="C13" s="23">
        <v>242</v>
      </c>
      <c r="D13" s="23">
        <v>15</v>
      </c>
      <c r="E13" s="23">
        <v>233</v>
      </c>
      <c r="F13" s="23">
        <v>15</v>
      </c>
      <c r="G13" s="23">
        <v>2716.61</v>
      </c>
      <c r="H13" s="23">
        <v>5729758</v>
      </c>
      <c r="I13" s="23">
        <v>1131710</v>
      </c>
      <c r="J13" s="23">
        <v>124442</v>
      </c>
      <c r="K13" s="23">
        <v>28558</v>
      </c>
    </row>
    <row r="14" spans="2:11" ht="12.75">
      <c r="B14" s="22" t="s">
        <v>18</v>
      </c>
      <c r="C14" s="23">
        <v>2</v>
      </c>
      <c r="D14" s="23">
        <v>0</v>
      </c>
      <c r="E14" s="23">
        <v>2</v>
      </c>
      <c r="F14" s="23">
        <v>0</v>
      </c>
      <c r="G14" s="23">
        <v>24</v>
      </c>
      <c r="H14" s="23">
        <v>51104</v>
      </c>
      <c r="I14" s="23">
        <v>7786</v>
      </c>
      <c r="J14" s="23">
        <v>0</v>
      </c>
      <c r="K14" s="23">
        <v>0</v>
      </c>
    </row>
    <row r="15" spans="2:11" ht="12.75">
      <c r="B15" s="22" t="s">
        <v>19</v>
      </c>
      <c r="C15" s="23">
        <v>0</v>
      </c>
      <c r="D15" s="24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2:11" ht="1.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2.75">
      <c r="B17" s="19" t="s">
        <v>20</v>
      </c>
      <c r="C17" s="19">
        <f>C18+C20</f>
        <v>4</v>
      </c>
      <c r="D17" s="19">
        <f aca="true" t="shared" si="3" ref="D17:I17">D18+D20</f>
        <v>0</v>
      </c>
      <c r="E17" s="19">
        <f t="shared" si="3"/>
        <v>4</v>
      </c>
      <c r="F17" s="19">
        <f t="shared" si="3"/>
        <v>0</v>
      </c>
      <c r="G17" s="19">
        <f t="shared" si="3"/>
        <v>36</v>
      </c>
      <c r="H17" s="19">
        <f t="shared" si="3"/>
        <v>90450</v>
      </c>
      <c r="I17" s="19">
        <f t="shared" si="3"/>
        <v>58500</v>
      </c>
      <c r="J17" s="19">
        <f>J18+J20</f>
        <v>43385</v>
      </c>
      <c r="K17" s="19">
        <f>K18+K20</f>
        <v>2615</v>
      </c>
    </row>
    <row r="18" spans="2:11" ht="12.75">
      <c r="B18" s="20" t="s">
        <v>12</v>
      </c>
      <c r="C18" s="21">
        <f>C19</f>
        <v>4</v>
      </c>
      <c r="D18" s="21">
        <f aca="true" t="shared" si="4" ref="D18:I18">D19</f>
        <v>0</v>
      </c>
      <c r="E18" s="21">
        <f t="shared" si="4"/>
        <v>4</v>
      </c>
      <c r="F18" s="21">
        <f t="shared" si="4"/>
        <v>0</v>
      </c>
      <c r="G18" s="21">
        <f t="shared" si="4"/>
        <v>36</v>
      </c>
      <c r="H18" s="21">
        <f t="shared" si="4"/>
        <v>90450</v>
      </c>
      <c r="I18" s="21">
        <f t="shared" si="4"/>
        <v>58500</v>
      </c>
      <c r="J18" s="21">
        <f>J19</f>
        <v>43385</v>
      </c>
      <c r="K18" s="21">
        <f>K19</f>
        <v>2615</v>
      </c>
    </row>
    <row r="19" spans="2:11" ht="12.75">
      <c r="B19" s="26" t="s">
        <v>21</v>
      </c>
      <c r="C19" s="23">
        <v>4</v>
      </c>
      <c r="D19" s="23">
        <v>0</v>
      </c>
      <c r="E19" s="23">
        <v>4</v>
      </c>
      <c r="F19" s="23">
        <v>0</v>
      </c>
      <c r="G19" s="23">
        <v>36</v>
      </c>
      <c r="H19" s="23">
        <v>90450</v>
      </c>
      <c r="I19" s="23">
        <v>58500</v>
      </c>
      <c r="J19" s="23">
        <v>43385</v>
      </c>
      <c r="K19" s="23">
        <v>2615</v>
      </c>
    </row>
    <row r="20" spans="2:11" ht="12.75">
      <c r="B20" s="20" t="s">
        <v>15</v>
      </c>
      <c r="C20" s="21">
        <f>C21</f>
        <v>0</v>
      </c>
      <c r="D20" s="21">
        <f aca="true" t="shared" si="5" ref="D20:I20">D21</f>
        <v>0</v>
      </c>
      <c r="E20" s="21">
        <f t="shared" si="5"/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21">
        <f t="shared" si="5"/>
        <v>0</v>
      </c>
      <c r="J20" s="21">
        <f>J21</f>
        <v>0</v>
      </c>
      <c r="K20" s="21">
        <f>K21</f>
        <v>0</v>
      </c>
    </row>
    <row r="21" spans="2:11" ht="12.75">
      <c r="B21" s="22" t="s">
        <v>17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2:11" ht="1.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2:11" ht="12.75">
      <c r="B23" s="19" t="s">
        <v>22</v>
      </c>
      <c r="C23" s="19">
        <f>C24+C26</f>
        <v>89</v>
      </c>
      <c r="D23" s="19">
        <f aca="true" t="shared" si="6" ref="D23:I23">D24+D26</f>
        <v>14</v>
      </c>
      <c r="E23" s="19">
        <f t="shared" si="6"/>
        <v>86</v>
      </c>
      <c r="F23" s="19">
        <f t="shared" si="6"/>
        <v>14</v>
      </c>
      <c r="G23" s="19">
        <f t="shared" si="6"/>
        <v>1035.12</v>
      </c>
      <c r="H23" s="19">
        <f t="shared" si="6"/>
        <v>1824369</v>
      </c>
      <c r="I23" s="19">
        <f t="shared" si="6"/>
        <v>265892</v>
      </c>
      <c r="J23" s="19">
        <f>J24+J26</f>
        <v>22809</v>
      </c>
      <c r="K23" s="19">
        <f>K24+K26</f>
        <v>4191</v>
      </c>
    </row>
    <row r="24" spans="2:11" ht="12.75">
      <c r="B24" s="20" t="s">
        <v>12</v>
      </c>
      <c r="C24" s="21">
        <f>C25</f>
        <v>0</v>
      </c>
      <c r="D24" s="21">
        <f aca="true" t="shared" si="7" ref="D24:I24">D25</f>
        <v>0</v>
      </c>
      <c r="E24" s="21">
        <f t="shared" si="7"/>
        <v>1</v>
      </c>
      <c r="F24" s="21">
        <f t="shared" si="7"/>
        <v>0</v>
      </c>
      <c r="G24" s="21">
        <f t="shared" si="7"/>
        <v>9</v>
      </c>
      <c r="H24" s="21">
        <f t="shared" si="7"/>
        <v>33886</v>
      </c>
      <c r="I24" s="21">
        <f t="shared" si="7"/>
        <v>8581</v>
      </c>
      <c r="J24" s="21">
        <f>J25</f>
        <v>0</v>
      </c>
      <c r="K24" s="21">
        <f>K25</f>
        <v>0</v>
      </c>
    </row>
    <row r="25" spans="2:11" ht="12.75">
      <c r="B25" s="26" t="s">
        <v>21</v>
      </c>
      <c r="C25" s="23">
        <v>0</v>
      </c>
      <c r="D25" s="23">
        <v>0</v>
      </c>
      <c r="E25" s="23">
        <v>1</v>
      </c>
      <c r="F25" s="23">
        <v>0</v>
      </c>
      <c r="G25" s="23">
        <v>9</v>
      </c>
      <c r="H25" s="23">
        <v>33886</v>
      </c>
      <c r="I25" s="23">
        <v>8581</v>
      </c>
      <c r="J25" s="23">
        <v>0</v>
      </c>
      <c r="K25" s="23">
        <v>0</v>
      </c>
    </row>
    <row r="26" spans="2:11" ht="12.75">
      <c r="B26" s="20" t="s">
        <v>15</v>
      </c>
      <c r="C26" s="21">
        <f>SUM(C27:C32)</f>
        <v>89</v>
      </c>
      <c r="D26" s="21">
        <f aca="true" t="shared" si="8" ref="D26:I26">SUM(D27:D32)</f>
        <v>14</v>
      </c>
      <c r="E26" s="21">
        <f t="shared" si="8"/>
        <v>85</v>
      </c>
      <c r="F26" s="21">
        <f t="shared" si="8"/>
        <v>14</v>
      </c>
      <c r="G26" s="21">
        <f t="shared" si="8"/>
        <v>1026.12</v>
      </c>
      <c r="H26" s="21">
        <f t="shared" si="8"/>
        <v>1790483</v>
      </c>
      <c r="I26" s="21">
        <f t="shared" si="8"/>
        <v>257311</v>
      </c>
      <c r="J26" s="21">
        <f>SUM(J27:J32)</f>
        <v>22809</v>
      </c>
      <c r="K26" s="21">
        <f>SUM(K27:K32)</f>
        <v>4191</v>
      </c>
    </row>
    <row r="27" spans="2:11" ht="12.75">
      <c r="B27" s="22" t="s">
        <v>16</v>
      </c>
      <c r="C27" s="23">
        <v>1</v>
      </c>
      <c r="D27" s="23">
        <v>0</v>
      </c>
      <c r="E27" s="23">
        <v>1</v>
      </c>
      <c r="F27" s="23">
        <v>0</v>
      </c>
      <c r="G27" s="23">
        <v>12</v>
      </c>
      <c r="H27" s="23">
        <v>28524</v>
      </c>
      <c r="I27" s="23">
        <v>10884</v>
      </c>
      <c r="J27" s="23">
        <v>0</v>
      </c>
      <c r="K27" s="23">
        <v>0</v>
      </c>
    </row>
    <row r="28" spans="2:11" ht="12.75">
      <c r="B28" s="22" t="s">
        <v>17</v>
      </c>
      <c r="C28" s="23">
        <v>5</v>
      </c>
      <c r="D28" s="23">
        <v>0</v>
      </c>
      <c r="E28" s="23">
        <v>5</v>
      </c>
      <c r="F28" s="23">
        <v>0</v>
      </c>
      <c r="G28" s="23">
        <v>60</v>
      </c>
      <c r="H28" s="23">
        <v>130552</v>
      </c>
      <c r="I28" s="23">
        <v>28820</v>
      </c>
      <c r="J28" s="23">
        <v>0</v>
      </c>
      <c r="K28" s="23">
        <v>0</v>
      </c>
    </row>
    <row r="29" spans="2:11" ht="12.75">
      <c r="B29" s="22" t="s">
        <v>18</v>
      </c>
      <c r="C29" s="23">
        <v>7</v>
      </c>
      <c r="D29" s="23">
        <v>1</v>
      </c>
      <c r="E29" s="23">
        <v>7</v>
      </c>
      <c r="F29" s="23">
        <v>1</v>
      </c>
      <c r="G29" s="23">
        <v>80.4</v>
      </c>
      <c r="H29" s="23">
        <v>150866</v>
      </c>
      <c r="I29" s="23">
        <v>21646</v>
      </c>
      <c r="J29" s="23">
        <v>0</v>
      </c>
      <c r="K29" s="23">
        <v>0</v>
      </c>
    </row>
    <row r="30" spans="2:11" ht="12.75">
      <c r="B30" s="22" t="s">
        <v>19</v>
      </c>
      <c r="C30" s="23">
        <v>46</v>
      </c>
      <c r="D30" s="23">
        <v>1</v>
      </c>
      <c r="E30" s="23">
        <v>44</v>
      </c>
      <c r="F30" s="23">
        <v>2</v>
      </c>
      <c r="G30" s="23">
        <v>531.33</v>
      </c>
      <c r="H30" s="23">
        <v>917094</v>
      </c>
      <c r="I30" s="23">
        <v>133512</v>
      </c>
      <c r="J30" s="23">
        <v>22809</v>
      </c>
      <c r="K30" s="23">
        <v>4191</v>
      </c>
    </row>
    <row r="31" spans="2:11" ht="12.75">
      <c r="B31" s="22" t="s">
        <v>23</v>
      </c>
      <c r="C31" s="23">
        <v>9</v>
      </c>
      <c r="D31" s="23">
        <v>3</v>
      </c>
      <c r="E31" s="23">
        <v>9</v>
      </c>
      <c r="F31" s="23">
        <v>3</v>
      </c>
      <c r="G31" s="23">
        <v>138.82</v>
      </c>
      <c r="H31" s="23">
        <v>236400</v>
      </c>
      <c r="I31" s="23">
        <v>23759</v>
      </c>
      <c r="J31" s="23">
        <v>0</v>
      </c>
      <c r="K31" s="23">
        <v>0</v>
      </c>
    </row>
    <row r="32" spans="2:11" ht="12.75">
      <c r="B32" s="22" t="s">
        <v>24</v>
      </c>
      <c r="C32" s="23">
        <v>21</v>
      </c>
      <c r="D32" s="23">
        <v>9</v>
      </c>
      <c r="E32" s="23">
        <v>19</v>
      </c>
      <c r="F32" s="23">
        <v>8</v>
      </c>
      <c r="G32" s="23">
        <v>203.57</v>
      </c>
      <c r="H32" s="23">
        <v>327047</v>
      </c>
      <c r="I32" s="23">
        <v>38690</v>
      </c>
      <c r="J32" s="23">
        <v>0</v>
      </c>
      <c r="K32" s="23">
        <v>0</v>
      </c>
    </row>
    <row r="33" spans="2:11" ht="1.5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2:11" ht="12.75">
      <c r="B34" s="19" t="s">
        <v>25</v>
      </c>
      <c r="C34" s="19">
        <f>C35+C37</f>
        <v>95</v>
      </c>
      <c r="D34" s="19">
        <f aca="true" t="shared" si="9" ref="D34:I34">D35+D37</f>
        <v>15</v>
      </c>
      <c r="E34" s="19">
        <f t="shared" si="9"/>
        <v>91</v>
      </c>
      <c r="F34" s="19">
        <f t="shared" si="9"/>
        <v>15</v>
      </c>
      <c r="G34" s="19">
        <f t="shared" si="9"/>
        <v>984.24</v>
      </c>
      <c r="H34" s="19">
        <f t="shared" si="9"/>
        <v>1941704</v>
      </c>
      <c r="I34" s="19">
        <f t="shared" si="9"/>
        <v>375763</v>
      </c>
      <c r="J34" s="19">
        <f>J35+J37</f>
        <v>117670</v>
      </c>
      <c r="K34" s="19">
        <f>K35+K37</f>
        <v>40530</v>
      </c>
    </row>
    <row r="35" spans="2:11" ht="12.75">
      <c r="B35" s="20" t="s">
        <v>12</v>
      </c>
      <c r="C35" s="21">
        <f>C36</f>
        <v>7</v>
      </c>
      <c r="D35" s="21">
        <f aca="true" t="shared" si="10" ref="D35:I35">D36</f>
        <v>0</v>
      </c>
      <c r="E35" s="21">
        <f t="shared" si="10"/>
        <v>4</v>
      </c>
      <c r="F35" s="21">
        <f t="shared" si="10"/>
        <v>0</v>
      </c>
      <c r="G35" s="21">
        <f t="shared" si="10"/>
        <v>59.8</v>
      </c>
      <c r="H35" s="21">
        <f t="shared" si="10"/>
        <v>203121</v>
      </c>
      <c r="I35" s="21">
        <f t="shared" si="10"/>
        <v>146362</v>
      </c>
      <c r="J35" s="21">
        <f>J36</f>
        <v>44355</v>
      </c>
      <c r="K35" s="21">
        <f>K36</f>
        <v>31845</v>
      </c>
    </row>
    <row r="36" spans="2:11" ht="12.75">
      <c r="B36" s="26" t="s">
        <v>21</v>
      </c>
      <c r="C36" s="23">
        <v>7</v>
      </c>
      <c r="D36" s="23">
        <v>0</v>
      </c>
      <c r="E36" s="23">
        <v>4</v>
      </c>
      <c r="F36" s="23">
        <v>0</v>
      </c>
      <c r="G36" s="23">
        <v>59.8</v>
      </c>
      <c r="H36" s="23">
        <v>203121</v>
      </c>
      <c r="I36" s="23">
        <v>146362</v>
      </c>
      <c r="J36" s="23">
        <v>44355</v>
      </c>
      <c r="K36" s="23">
        <v>31845</v>
      </c>
    </row>
    <row r="37" spans="2:11" ht="12.75">
      <c r="B37" s="20" t="s">
        <v>15</v>
      </c>
      <c r="C37" s="21">
        <f>SUM(C38:C43)</f>
        <v>88</v>
      </c>
      <c r="D37" s="21">
        <f aca="true" t="shared" si="11" ref="D37:I37">SUM(D38:D43)</f>
        <v>15</v>
      </c>
      <c r="E37" s="21">
        <f t="shared" si="11"/>
        <v>87</v>
      </c>
      <c r="F37" s="21">
        <f t="shared" si="11"/>
        <v>15</v>
      </c>
      <c r="G37" s="21">
        <f t="shared" si="11"/>
        <v>924.44</v>
      </c>
      <c r="H37" s="21">
        <f t="shared" si="11"/>
        <v>1738583</v>
      </c>
      <c r="I37" s="21">
        <f t="shared" si="11"/>
        <v>229401</v>
      </c>
      <c r="J37" s="21">
        <f>SUM(J38:J43)</f>
        <v>73315</v>
      </c>
      <c r="K37" s="21">
        <f>SUM(K38:K43)</f>
        <v>8685</v>
      </c>
    </row>
    <row r="38" spans="2:11" ht="12.75">
      <c r="B38" s="22" t="s">
        <v>16</v>
      </c>
      <c r="C38" s="23">
        <v>7</v>
      </c>
      <c r="D38" s="23">
        <v>0</v>
      </c>
      <c r="E38" s="23">
        <v>7.5</v>
      </c>
      <c r="F38" s="23">
        <v>0</v>
      </c>
      <c r="G38" s="23">
        <v>79.76</v>
      </c>
      <c r="H38" s="23">
        <v>186227</v>
      </c>
      <c r="I38" s="23">
        <v>51636</v>
      </c>
      <c r="J38" s="23">
        <v>12913</v>
      </c>
      <c r="K38" s="23">
        <v>1364</v>
      </c>
    </row>
    <row r="39" spans="2:11" ht="12.75">
      <c r="B39" s="22" t="s">
        <v>17</v>
      </c>
      <c r="C39" s="23">
        <v>9</v>
      </c>
      <c r="D39" s="23">
        <v>0</v>
      </c>
      <c r="E39" s="23">
        <v>9.5</v>
      </c>
      <c r="F39" s="23">
        <v>0</v>
      </c>
      <c r="G39" s="23">
        <v>106.18</v>
      </c>
      <c r="H39" s="23">
        <v>220979</v>
      </c>
      <c r="I39" s="23">
        <v>39156</v>
      </c>
      <c r="J39" s="23">
        <v>6724</v>
      </c>
      <c r="K39" s="23">
        <v>498</v>
      </c>
    </row>
    <row r="40" spans="2:11" ht="12.75">
      <c r="B40" s="22" t="s">
        <v>18</v>
      </c>
      <c r="C40" s="23">
        <v>30</v>
      </c>
      <c r="D40" s="23">
        <v>6</v>
      </c>
      <c r="E40" s="23">
        <v>30</v>
      </c>
      <c r="F40" s="23">
        <v>6</v>
      </c>
      <c r="G40" s="23">
        <v>327.71</v>
      </c>
      <c r="H40" s="23">
        <v>615787</v>
      </c>
      <c r="I40" s="23">
        <v>67112</v>
      </c>
      <c r="J40" s="23">
        <v>43152</v>
      </c>
      <c r="K40" s="23">
        <v>5939</v>
      </c>
    </row>
    <row r="41" spans="2:11" ht="12.75">
      <c r="B41" s="22" t="s">
        <v>19</v>
      </c>
      <c r="C41" s="23">
        <v>28</v>
      </c>
      <c r="D41" s="23">
        <v>4</v>
      </c>
      <c r="E41" s="23">
        <v>26</v>
      </c>
      <c r="F41" s="23">
        <v>4</v>
      </c>
      <c r="G41" s="23">
        <v>310.33</v>
      </c>
      <c r="H41" s="23">
        <v>549186</v>
      </c>
      <c r="I41" s="23">
        <v>56743</v>
      </c>
      <c r="J41" s="23">
        <v>3993</v>
      </c>
      <c r="K41" s="23">
        <v>214</v>
      </c>
    </row>
    <row r="42" spans="2:11" ht="12.75">
      <c r="B42" s="22" t="s">
        <v>23</v>
      </c>
      <c r="C42" s="23">
        <v>14</v>
      </c>
      <c r="D42" s="23">
        <v>5</v>
      </c>
      <c r="E42" s="23">
        <v>14</v>
      </c>
      <c r="F42" s="23">
        <v>5</v>
      </c>
      <c r="G42" s="23">
        <v>100.46</v>
      </c>
      <c r="H42" s="23">
        <v>166404</v>
      </c>
      <c r="I42" s="23">
        <v>14754</v>
      </c>
      <c r="J42" s="23">
        <v>6533</v>
      </c>
      <c r="K42" s="23">
        <v>670</v>
      </c>
    </row>
    <row r="43" spans="2:11" ht="12.75">
      <c r="B43" s="22" t="s">
        <v>24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</row>
    <row r="44" spans="2:11" ht="12.75">
      <c r="B44" s="27" t="s">
        <v>26</v>
      </c>
      <c r="C44" s="28">
        <f>C34+C23+C17+C7</f>
        <v>598</v>
      </c>
      <c r="D44" s="28">
        <f aca="true" t="shared" si="12" ref="D44:K44">D34+D23+D17+D7</f>
        <v>49</v>
      </c>
      <c r="E44" s="28">
        <f t="shared" si="12"/>
        <v>579</v>
      </c>
      <c r="F44" s="28">
        <f t="shared" si="12"/>
        <v>48</v>
      </c>
      <c r="G44" s="28">
        <f t="shared" si="12"/>
        <v>6706.58</v>
      </c>
      <c r="H44" s="28">
        <f t="shared" si="12"/>
        <v>16644888</v>
      </c>
      <c r="I44" s="28">
        <f t="shared" si="12"/>
        <v>5969912</v>
      </c>
      <c r="J44" s="28">
        <f t="shared" si="12"/>
        <v>593873</v>
      </c>
      <c r="K44" s="28">
        <f t="shared" si="12"/>
        <v>156327</v>
      </c>
    </row>
    <row r="45" spans="2:11" ht="25.5" customHeight="1">
      <c r="B45" s="29" t="s">
        <v>27</v>
      </c>
      <c r="C45" s="29"/>
      <c r="D45" s="29"/>
      <c r="E45" s="29"/>
      <c r="F45" s="29"/>
      <c r="G45" s="29"/>
      <c r="H45" s="29"/>
      <c r="I45" s="29"/>
      <c r="J45" s="29"/>
      <c r="K45" s="29"/>
    </row>
  </sheetData>
  <sheetProtection/>
  <mergeCells count="2">
    <mergeCell ref="C5:F5"/>
    <mergeCell ref="B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</dc:creator>
  <cp:keywords/>
  <dc:description/>
  <cp:lastModifiedBy>Rossella</cp:lastModifiedBy>
  <dcterms:created xsi:type="dcterms:W3CDTF">2016-07-16T09:24:19Z</dcterms:created>
  <dcterms:modified xsi:type="dcterms:W3CDTF">2016-07-16T09:26:48Z</dcterms:modified>
  <cp:category/>
  <cp:version/>
  <cp:contentType/>
  <cp:contentStatus/>
</cp:coreProperties>
</file>