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840" yWindow="630" windowWidth="20475" windowHeight="9465"/>
  </bookViews>
  <sheets>
    <sheet name="OBIETTIVI PERFORMANCE" sheetId="5" r:id="rId1"/>
  </sheets>
  <definedNames>
    <definedName name="_xlnm._FilterDatabase" localSheetId="0" hidden="1">'OBIETTIVI PERFORMANCE'!$A$5:$P$258</definedName>
    <definedName name="_xlnm.Print_Area" localSheetId="0">'OBIETTIVI PERFORMANCE'!$A$1:$O$258</definedName>
    <definedName name="_xlnm.Print_Titles" localSheetId="0">'OBIETTIVI PERFORMANCE'!$2:$5</definedName>
  </definedNames>
  <calcPr calcId="145621"/>
</workbook>
</file>

<file path=xl/calcChain.xml><?xml version="1.0" encoding="utf-8"?>
<calcChain xmlns="http://schemas.openxmlformats.org/spreadsheetml/2006/main">
  <c r="L35" i="5" l="1"/>
  <c r="L32" i="5"/>
  <c r="N6" i="5" l="1"/>
  <c r="L97" i="5" l="1"/>
  <c r="N71" i="5" l="1"/>
  <c r="N149" i="5"/>
  <c r="L240" i="5" l="1"/>
  <c r="L236" i="5"/>
  <c r="L206" i="5"/>
  <c r="L200" i="5"/>
  <c r="L154" i="5"/>
  <c r="L148" i="5"/>
  <c r="L142" i="5"/>
  <c r="L136" i="5"/>
  <c r="L130" i="5"/>
  <c r="L124" i="5"/>
  <c r="L118" i="5"/>
  <c r="L112" i="5"/>
  <c r="L106" i="5"/>
  <c r="L94" i="5"/>
  <c r="L88" i="5"/>
  <c r="L82" i="5"/>
  <c r="L76" i="5"/>
  <c r="L70" i="5"/>
  <c r="L64" i="5"/>
  <c r="L58" i="5"/>
  <c r="L53" i="5"/>
  <c r="L47" i="5"/>
  <c r="L41" i="5"/>
  <c r="L29" i="5"/>
  <c r="L23" i="5"/>
  <c r="L17" i="5"/>
  <c r="L11" i="5"/>
  <c r="M7" i="5"/>
  <c r="M8" i="5"/>
  <c r="M9" i="5"/>
  <c r="M10" i="5"/>
  <c r="N226" i="5" l="1"/>
  <c r="N217" i="5"/>
  <c r="N216" i="5"/>
  <c r="N215" i="5"/>
  <c r="N214" i="5"/>
  <c r="N239" i="5"/>
  <c r="N238" i="5"/>
  <c r="N237" i="5"/>
  <c r="N235" i="5"/>
  <c r="N234" i="5"/>
  <c r="N233" i="5"/>
  <c r="N232" i="5"/>
  <c r="N206" i="5"/>
  <c r="N205" i="5"/>
  <c r="N204" i="5"/>
  <c r="N203" i="5"/>
  <c r="N202" i="5"/>
  <c r="N201" i="5"/>
  <c r="N199" i="5"/>
  <c r="N198" i="5"/>
  <c r="N197" i="5"/>
  <c r="N196" i="5"/>
  <c r="N195" i="5"/>
  <c r="N194" i="5"/>
  <c r="N141" i="5"/>
  <c r="N139" i="5"/>
  <c r="N138" i="5"/>
  <c r="N137" i="5"/>
  <c r="N63" i="5"/>
  <c r="N61" i="5"/>
  <c r="N60" i="5"/>
  <c r="N59" i="5"/>
  <c r="N28" i="5"/>
  <c r="N26" i="5"/>
  <c r="N25" i="5"/>
  <c r="N24" i="5"/>
  <c r="N123" i="5"/>
  <c r="N122" i="5"/>
  <c r="N121" i="5"/>
  <c r="N120" i="5"/>
  <c r="N119" i="5"/>
  <c r="N117" i="5"/>
  <c r="N116" i="5"/>
  <c r="N115" i="5"/>
  <c r="N114" i="5"/>
  <c r="N113" i="5"/>
  <c r="N93" i="5"/>
  <c r="N92" i="5"/>
  <c r="N91" i="5"/>
  <c r="N90" i="5"/>
  <c r="N89" i="5"/>
  <c r="N87" i="5"/>
  <c r="N86" i="5"/>
  <c r="N85" i="5"/>
  <c r="N84" i="5"/>
  <c r="N83" i="5"/>
  <c r="N81" i="5"/>
  <c r="N80" i="5"/>
  <c r="N79" i="5"/>
  <c r="N78" i="5"/>
  <c r="N77" i="5"/>
  <c r="N75" i="5"/>
  <c r="N74" i="5"/>
  <c r="N73" i="5"/>
  <c r="N72" i="5"/>
  <c r="N69" i="5"/>
  <c r="N68" i="5"/>
  <c r="N67" i="5"/>
  <c r="N66" i="5"/>
  <c r="N65" i="5"/>
  <c r="N22" i="5"/>
  <c r="N21" i="5"/>
  <c r="N20" i="5"/>
  <c r="N19" i="5"/>
  <c r="N18" i="5"/>
  <c r="N153" i="5"/>
  <c r="N151" i="5"/>
  <c r="N150" i="5"/>
  <c r="N135" i="5"/>
  <c r="N134" i="5"/>
  <c r="N133" i="5"/>
  <c r="N132" i="5"/>
  <c r="N131" i="5"/>
  <c r="N111" i="5"/>
  <c r="N109" i="5"/>
  <c r="N108" i="5"/>
  <c r="N107" i="5"/>
  <c r="N105" i="5"/>
  <c r="N104" i="5"/>
  <c r="N103" i="5"/>
  <c r="N102" i="5"/>
  <c r="N101" i="5"/>
  <c r="N99" i="5"/>
  <c r="N97" i="5"/>
  <c r="N96" i="5"/>
  <c r="N95" i="5"/>
  <c r="N34" i="5"/>
  <c r="N32" i="5"/>
  <c r="N31" i="5"/>
  <c r="N30" i="5"/>
  <c r="N10" i="5"/>
  <c r="N9" i="5"/>
  <c r="N8" i="5"/>
  <c r="N7" i="5"/>
  <c r="N147" i="5"/>
  <c r="N146" i="5"/>
  <c r="N145" i="5"/>
  <c r="N144" i="5"/>
  <c r="N143" i="5"/>
  <c r="N129" i="5"/>
  <c r="N128" i="5"/>
  <c r="N127" i="5"/>
  <c r="N126" i="5"/>
  <c r="N125" i="5"/>
  <c r="N57" i="5"/>
  <c r="N56" i="5"/>
  <c r="N55" i="5"/>
  <c r="N54" i="5"/>
  <c r="N52" i="5"/>
  <c r="N51" i="5"/>
  <c r="N50" i="5"/>
  <c r="N49" i="5"/>
  <c r="N48" i="5"/>
  <c r="N46" i="5"/>
  <c r="N45" i="5"/>
  <c r="N44" i="5"/>
  <c r="N43" i="5"/>
  <c r="N42" i="5"/>
  <c r="N40" i="5"/>
  <c r="N39" i="5"/>
  <c r="N38" i="5"/>
  <c r="N37" i="5"/>
  <c r="N36" i="5"/>
  <c r="N16" i="5"/>
  <c r="N15" i="5"/>
  <c r="N14" i="5"/>
  <c r="N13" i="5"/>
  <c r="N12" i="5"/>
  <c r="P6" i="5" l="1"/>
  <c r="N136" i="5" l="1"/>
  <c r="L199" i="5"/>
  <c r="N200" i="5" s="1"/>
  <c r="N64" i="5" l="1"/>
  <c r="N124" i="5"/>
  <c r="N118" i="5"/>
  <c r="N94" i="5"/>
  <c r="N88" i="5"/>
  <c r="N82" i="5"/>
  <c r="N76" i="5"/>
  <c r="N70" i="5"/>
  <c r="N148" i="5"/>
  <c r="N130" i="5"/>
  <c r="N58" i="5"/>
  <c r="N53" i="5"/>
  <c r="N47" i="5"/>
  <c r="L245" i="5"/>
  <c r="N245" i="5" s="1"/>
  <c r="L246" i="5"/>
  <c r="N246" i="5" s="1"/>
  <c r="L247" i="5"/>
  <c r="N247" i="5" s="1"/>
  <c r="L248" i="5"/>
  <c r="N248" i="5" s="1"/>
  <c r="L249" i="5"/>
  <c r="N249" i="5" s="1"/>
  <c r="L250" i="5"/>
  <c r="N250" i="5" s="1"/>
  <c r="L251" i="5"/>
  <c r="N251" i="5" s="1"/>
  <c r="L252" i="5"/>
  <c r="N252" i="5" s="1"/>
  <c r="L254" i="5"/>
  <c r="L255" i="5"/>
  <c r="N255" i="5" s="1"/>
  <c r="L256" i="5"/>
  <c r="N256" i="5" s="1"/>
  <c r="L257" i="5"/>
  <c r="N257" i="5" s="1"/>
  <c r="L244" i="5"/>
  <c r="L208" i="5"/>
  <c r="N208" i="5" s="1"/>
  <c r="L209" i="5"/>
  <c r="N209" i="5" s="1"/>
  <c r="L210" i="5"/>
  <c r="N210" i="5" s="1"/>
  <c r="L211" i="5"/>
  <c r="N211" i="5" s="1"/>
  <c r="L207" i="5"/>
  <c r="N154" i="5"/>
  <c r="N112" i="5"/>
  <c r="N106" i="5"/>
  <c r="L100" i="5"/>
  <c r="N100" i="5" s="1"/>
  <c r="L188" i="5"/>
  <c r="N188" i="5" s="1"/>
  <c r="L182" i="5"/>
  <c r="N182" i="5" s="1"/>
  <c r="L183" i="5"/>
  <c r="N183" i="5" s="1"/>
  <c r="L184" i="5"/>
  <c r="N184" i="5" s="1"/>
  <c r="L185" i="5"/>
  <c r="N185" i="5" s="1"/>
  <c r="L186" i="5"/>
  <c r="N186" i="5" s="1"/>
  <c r="L187" i="5"/>
  <c r="N187" i="5" s="1"/>
  <c r="L181" i="5"/>
  <c r="M11" i="5"/>
  <c r="M12" i="5"/>
  <c r="M13" i="5"/>
  <c r="M14" i="5"/>
  <c r="M15" i="5"/>
  <c r="M16" i="5"/>
  <c r="M17" i="5"/>
  <c r="M18" i="5"/>
  <c r="M19" i="5"/>
  <c r="M20" i="5"/>
  <c r="M21" i="5"/>
  <c r="M22" i="5"/>
  <c r="M23" i="5"/>
  <c r="M24" i="5"/>
  <c r="M25" i="5"/>
  <c r="M26" i="5"/>
  <c r="M27" i="5"/>
  <c r="M28" i="5"/>
  <c r="M29" i="5"/>
  <c r="M6" i="5"/>
  <c r="L229" i="5"/>
  <c r="N229" i="5" s="1"/>
  <c r="L230" i="5"/>
  <c r="N230" i="5" s="1"/>
  <c r="L228" i="5"/>
  <c r="L225" i="5"/>
  <c r="N225" i="5" s="1"/>
  <c r="L224" i="5"/>
  <c r="L213" i="5"/>
  <c r="L242" i="5"/>
  <c r="N242" i="5" s="1"/>
  <c r="L241" i="5"/>
  <c r="L191" i="5"/>
  <c r="N191" i="5" s="1"/>
  <c r="L192" i="5"/>
  <c r="N192" i="5" s="1"/>
  <c r="L190" i="5"/>
  <c r="L174" i="5"/>
  <c r="N174" i="5" s="1"/>
  <c r="L175" i="5"/>
  <c r="N175" i="5" s="1"/>
  <c r="L176" i="5"/>
  <c r="N176" i="5" s="1"/>
  <c r="L177" i="5"/>
  <c r="N177" i="5" s="1"/>
  <c r="L178" i="5"/>
  <c r="N178" i="5" s="1"/>
  <c r="L179" i="5"/>
  <c r="N179" i="5" s="1"/>
  <c r="L173" i="5"/>
  <c r="L165" i="5"/>
  <c r="N165" i="5" s="1"/>
  <c r="L166" i="5"/>
  <c r="N166" i="5" s="1"/>
  <c r="L167" i="5"/>
  <c r="N167" i="5" s="1"/>
  <c r="L169" i="5"/>
  <c r="N169" i="5" s="1"/>
  <c r="L170" i="5"/>
  <c r="N170" i="5" s="1"/>
  <c r="L171" i="5"/>
  <c r="N171" i="5" s="1"/>
  <c r="L164" i="5"/>
  <c r="L161" i="5"/>
  <c r="N161" i="5" s="1"/>
  <c r="L162" i="5"/>
  <c r="N162" i="5" s="1"/>
  <c r="L160" i="5"/>
  <c r="L156" i="5"/>
  <c r="N156" i="5" s="1"/>
  <c r="L157" i="5"/>
  <c r="N157" i="5" s="1"/>
  <c r="L158" i="5"/>
  <c r="N158" i="5" s="1"/>
  <c r="L155" i="5"/>
  <c r="N41" i="5"/>
  <c r="N35" i="5"/>
  <c r="N29" i="5"/>
  <c r="N23" i="5"/>
  <c r="N17" i="5"/>
  <c r="N207" i="5" l="1"/>
  <c r="L212" i="5"/>
  <c r="N212" i="5" s="1"/>
  <c r="N224" i="5"/>
  <c r="L227" i="5"/>
  <c r="N227" i="5" s="1"/>
  <c r="N160" i="5"/>
  <c r="L163" i="5"/>
  <c r="N163" i="5" s="1"/>
  <c r="N173" i="5"/>
  <c r="L180" i="5"/>
  <c r="N180" i="5" s="1"/>
  <c r="N190" i="5"/>
  <c r="L193" i="5"/>
  <c r="N193" i="5" s="1"/>
  <c r="N241" i="5"/>
  <c r="L243" i="5"/>
  <c r="N213" i="5"/>
  <c r="L218" i="5"/>
  <c r="N218" i="5" s="1"/>
  <c r="N155" i="5"/>
  <c r="L159" i="5"/>
  <c r="N159" i="5" s="1"/>
  <c r="L231" i="5"/>
  <c r="N231" i="5" s="1"/>
  <c r="N181" i="5"/>
  <c r="L189" i="5"/>
  <c r="N189" i="5" s="1"/>
  <c r="N244" i="5"/>
  <c r="L253" i="5"/>
  <c r="N254" i="5"/>
  <c r="L258" i="5"/>
  <c r="N164" i="5"/>
  <c r="L172" i="5"/>
  <c r="N172" i="5" s="1"/>
  <c r="N228" i="5"/>
  <c r="N142" i="5"/>
  <c r="N11" i="5" l="1"/>
  <c r="F258" i="5"/>
  <c r="N258" i="5" s="1"/>
  <c r="F253" i="5"/>
  <c r="N253" i="5" s="1"/>
  <c r="F243" i="5"/>
  <c r="N243" i="5" s="1"/>
  <c r="F240" i="5"/>
  <c r="N240" i="5" s="1"/>
  <c r="F236" i="5"/>
  <c r="N236" i="5" s="1"/>
</calcChain>
</file>

<file path=xl/sharedStrings.xml><?xml version="1.0" encoding="utf-8"?>
<sst xmlns="http://schemas.openxmlformats.org/spreadsheetml/2006/main" count="1994" uniqueCount="407">
  <si>
    <t>Struttura</t>
  </si>
  <si>
    <t>Area di risultato</t>
  </si>
  <si>
    <t>Obiettivi</t>
  </si>
  <si>
    <t>Indicatori</t>
  </si>
  <si>
    <t>Tempistica raggiungimento</t>
  </si>
  <si>
    <t>Peso</t>
  </si>
  <si>
    <t>Resp. Rendicontaz.</t>
  </si>
  <si>
    <t>Scheda assegnazione</t>
  </si>
  <si>
    <t>UOC coinvolte</t>
  </si>
  <si>
    <t>Tipologia Obiettivo</t>
  </si>
  <si>
    <t>STATO AVANZAMENTO</t>
  </si>
  <si>
    <t>VALUTAZIONE</t>
  </si>
  <si>
    <t>DIP DIAGNOSTICA</t>
  </si>
  <si>
    <t>Volumi di attività e Ricavi</t>
  </si>
  <si>
    <t>Rispetto obiettivi assegnati su Scheda di Budget firmata</t>
  </si>
  <si>
    <t>V. scheda Budget allegata</t>
  </si>
  <si>
    <t xml:space="preserve">UOC Economico Finanziaria e Controllo di Gestione </t>
  </si>
  <si>
    <t>Schede Obiettivi UUOOCC Sanitarie</t>
  </si>
  <si>
    <t>PERFORMANCE DIP</t>
  </si>
  <si>
    <t>Costi</t>
  </si>
  <si>
    <t>Contributo al contenimento dei Costi dei Dispositivi Medici come da Decreto assegnazione BPE n. 3838
Contributo al contenimento del consumo di Farmaci File F  e File R</t>
  </si>
  <si>
    <t>Monitoraggio consumi DM
Monitoraggio consumi farmaci, in particolare File F erogato a pazienti Regione  Lombardia e File R</t>
  </si>
  <si>
    <t>Mensile/Trimestrale</t>
  </si>
  <si>
    <t>UOC Economico Finanziaria e Controllo di Gestione  
SS Farmacia</t>
  </si>
  <si>
    <t>Qualità</t>
  </si>
  <si>
    <t xml:space="preserve">Rispetto Standard di Qualità </t>
  </si>
  <si>
    <t>V. scheda di dettaglio allegata</t>
  </si>
  <si>
    <t>SS Qualità e Risk Management</t>
  </si>
  <si>
    <t xml:space="preserve">Tempi di attesa </t>
  </si>
  <si>
    <t>Rispetto tempi di attesa</t>
  </si>
  <si>
    <t>Monitoraggio tempi di attesa nel rispetto del Piano di Gestione dei Tempi di attesa</t>
  </si>
  <si>
    <t>CUP</t>
  </si>
  <si>
    <t>Ricerca</t>
  </si>
  <si>
    <t>Rispetto obiettivi Scheda di Budget firmata
Area Ricerca</t>
  </si>
  <si>
    <t>Direzione Scientifica</t>
  </si>
  <si>
    <t>TOTALE PERFORMANCE</t>
  </si>
  <si>
    <t>DIP NEUROCHIRURGIA</t>
  </si>
  <si>
    <t>DIP NEUROSCIENZE CLINICHE</t>
  </si>
  <si>
    <t>DIP NEUROSCIENZE PEDIATRICHE</t>
  </si>
  <si>
    <t>DIP RICERCA E SVILUPPO CLINICO</t>
  </si>
  <si>
    <t>DIREZIONE MEDICA DI PRESIDIO</t>
  </si>
  <si>
    <t xml:space="preserve">Nuovi ambulatori in sostituzioni di quelli siti via Mangiagalli </t>
  </si>
  <si>
    <t>Adozione di iniziative finalizzate all’individuazione e apertura dei nuovi ambulatori in sostituzioni di Via Mangiagalli</t>
  </si>
  <si>
    <t xml:space="preserve">Redazione di report mensile delle azioni intraprese finalizzate all’individuazione e apertura dei nuovi ambulatori </t>
  </si>
  <si>
    <t>Scheda Obiettivi Direzione Medica di Presidio</t>
  </si>
  <si>
    <t>Annuale</t>
  </si>
  <si>
    <t>ECONOMICO FINANZIARIA E CDG</t>
  </si>
  <si>
    <t>GENETICA MEDICA</t>
  </si>
  <si>
    <t>PERFORMANCE UO</t>
  </si>
  <si>
    <t>NCH I</t>
  </si>
  <si>
    <t>NCH II</t>
  </si>
  <si>
    <t>NCH III</t>
  </si>
  <si>
    <t>NCH IV</t>
  </si>
  <si>
    <t>NDS</t>
  </si>
  <si>
    <t>NEU I</t>
  </si>
  <si>
    <t>NEU II</t>
  </si>
  <si>
    <t>NEU III</t>
  </si>
  <si>
    <t>NEU IV</t>
  </si>
  <si>
    <t>NEU IX</t>
  </si>
  <si>
    <t>NEU V</t>
  </si>
  <si>
    <t>NEU VI</t>
  </si>
  <si>
    <t>NEU VII</t>
  </si>
  <si>
    <t>NEU VIII</t>
  </si>
  <si>
    <t>NEU X</t>
  </si>
  <si>
    <t>NEUROANESTESIA E RIANIMAZIONE</t>
  </si>
  <si>
    <t>Programmazione del 
Blocco Operatorio</t>
  </si>
  <si>
    <t>Disponibiltà sala operatoria</t>
  </si>
  <si>
    <t>Garantire sedute operatorie secondo la dotazione di personale anestesista sia strutturato che in convenzione</t>
  </si>
  <si>
    <t>UOC Neuroanestesia e Rianimazione</t>
  </si>
  <si>
    <t>Supporto attività diagnostica</t>
  </si>
  <si>
    <t>Garantire supporto per diagnostica in sedazione</t>
  </si>
  <si>
    <t>Copertura attività programmata superiore al 80%</t>
  </si>
  <si>
    <t>UOC Neuroanestesia e Rianimazione in collaborazione UOC Neuroradiologia</t>
  </si>
  <si>
    <t>NEURORADIOLOGIA</t>
  </si>
  <si>
    <t>NPI</t>
  </si>
  <si>
    <t>RADIOTERAPIA</t>
  </si>
  <si>
    <t>SERVIZIO INFORMATICO</t>
  </si>
  <si>
    <t>SITRA</t>
  </si>
  <si>
    <t>Scheda Obiettivi SITRA</t>
  </si>
  <si>
    <t>SSD BIOCHIMICA
LAB_ANALISI</t>
  </si>
  <si>
    <t>TECNICO PATRIMONIALE</t>
  </si>
  <si>
    <t>Direzione Medica di Presidio, SITRA,
Servizio Informatico</t>
  </si>
  <si>
    <t>DIREZIONE SCIENTIFICA 
NEUROLOGIA SALUTE PUBBLICA E DISABILITA'</t>
  </si>
  <si>
    <t>Direzione Sanitaria</t>
  </si>
  <si>
    <t>Dott.ssa Bettamio</t>
  </si>
  <si>
    <t>PROVVEDITORATO ECONOMATO</t>
  </si>
  <si>
    <t>Monitoraggio Acquisti</t>
  </si>
  <si>
    <t>Dott.ssa Ambrosetti</t>
  </si>
  <si>
    <t>Scheda Obiettivi UOC Provveditorato ed Economato</t>
  </si>
  <si>
    <t>Certificabilità di Bilancio</t>
  </si>
  <si>
    <t>Predisposizione e implementazione delle procedure aziendali  previste dalla D.G.R. 7009 del 31/07/2017</t>
  </si>
  <si>
    <t xml:space="preserve">Implementazione delle procedure aziendali  di competenza della UOC Provveditorato Economato </t>
  </si>
  <si>
    <t>scadenze secondo le indicazioni di R.L.</t>
  </si>
  <si>
    <t xml:space="preserve">Regolamento Acquisti </t>
  </si>
  <si>
    <t>Aggiornamento del regolamento degli acquisti sotto soglia sulla base delle modifiche legislative introdotte</t>
  </si>
  <si>
    <t xml:space="preserve">Predisposizione bozza aggiornamento Regolamento                                                                                             </t>
  </si>
  <si>
    <t>entro il 30/11/2019</t>
  </si>
  <si>
    <t>Regolamento relativo a funzioni e compiti del DEC _ Direttore esecuzione contratto</t>
  </si>
  <si>
    <t xml:space="preserve">Predisposizione  bozza regolamento sulle funzioni e compiti del DEC </t>
  </si>
  <si>
    <t xml:space="preserve">Predisposizione bozza al 30/10/2019                                                                                                     </t>
  </si>
  <si>
    <t>entro il 30/10/2019</t>
  </si>
  <si>
    <t>UOC Tecnico Patrimoniale</t>
  </si>
  <si>
    <t>Riduzione degli acquisti in economia</t>
  </si>
  <si>
    <t>riduzione 10 % acquisti in economia rispetto all'anno 2018</t>
  </si>
  <si>
    <t>Affari Generali e Legali</t>
  </si>
  <si>
    <t>Arch. Rossi</t>
  </si>
  <si>
    <t>Scheda Obiettivi UOC Tecnico Patrimoniale</t>
  </si>
  <si>
    <t xml:space="preserve">Nuova Città della Salute e Ricerca </t>
  </si>
  <si>
    <t>Supporto attività propedeutiche alla realizzazione della Città della Salute e Ricerca presso le aree ex Falk di Sesto San Giovanni, con particolare riferimento all'analisi dell'adeguatezza degli spazi e della loro destinazione alle attività dell'Istituto</t>
  </si>
  <si>
    <t>Relazione entro il 28 febbraio 2020 sull'attività svolta dall'UOC nel corso dell'anno 2019</t>
  </si>
  <si>
    <t>Investimenti in conto capitale interventi edilizia sanitaria</t>
  </si>
  <si>
    <t>Monitoraggio, Completamento e Rendicontazione interventi in conto capitale di edilizia sanitaria pregressi</t>
  </si>
  <si>
    <t>Rendicontazione alla Regione Lombardia delle somme in conto capitale sostenute.</t>
  </si>
  <si>
    <t>RISORSE UMANE</t>
  </si>
  <si>
    <t>Gestione Risorse Umane</t>
  </si>
  <si>
    <t>Attuazione Regole di sistema regionali 2019</t>
  </si>
  <si>
    <t>n. contratti t.determinato+n. contratti di somministrazione lavoro =&lt; 20%  n. personale a tempo indeterminato in servizio al 01 gennaio 2019</t>
  </si>
  <si>
    <t>Scheda Obiettivi UOC Risorse Umane</t>
  </si>
  <si>
    <t xml:space="preserve">costo contratti somministrazione lavoro su fondi istituzionali 2019 &lt; 5% costo anno 2018   </t>
  </si>
  <si>
    <t>Attuazione piano di gestione delle risorse umane anno 2019</t>
  </si>
  <si>
    <t>Attuazione Piano di Gestione delle Risorse Umane 2019: rispetto dei contingenti complessivi del personale conseguenti alla deliberazione del CdA, in conformità con le indicazioni regionali  e nel rispetto delle risorse di budget e secondo le indicazioni della Direzione strategica</t>
  </si>
  <si>
    <t>Attivazione autorizzazioni  copertura  strutture complesse e  assunzione personale Dirigenziale Area Professionale Tecnica ed Amministrativa: copertura entro le tempistiche previste da RL delle  strutture complesse autorizzate e  assunzione personale Dirigenziale Area Professionale Tecnica ed Amministrativa copertura entro le tempistiche previste da RL delle  strutture complesse autorizzate e  assunzione personale Dirigenziale Area Professionale Tecnica ed Amministrativa</t>
  </si>
  <si>
    <t>n. strutture complesse coperte / n. strutture complesse autorizzate = 1 (nel rispetto delle tempistiche e secondo le indicazioni della Direzione strategica)</t>
  </si>
  <si>
    <t>n. personale dirigente assunto/ n. personale dirigente autorizzato  = 1 (nel rispetto delle tempistiche)</t>
  </si>
  <si>
    <t>Revisione Regolamento concorsi per la parte relativa alla composizione delle Commissioni</t>
  </si>
  <si>
    <t xml:space="preserve">Invio regolamento revisionato alla Direzione Strategica </t>
  </si>
  <si>
    <t>Predisposizione proposta regolamento "SMART WORKING"</t>
  </si>
  <si>
    <t xml:space="preserve">Invio proposta regolamento alla Direzione Strategica </t>
  </si>
  <si>
    <t>Proposta di regolamento sugli incarichi di funzione ai sensi del CCNL 21/05/2018  Comparto Sanità</t>
  </si>
  <si>
    <t>AFFARI GENERALI E LEGALI</t>
  </si>
  <si>
    <t>Piano Triennale di Prevenzione della Corruzione e Trasparenza (PTPCT)</t>
  </si>
  <si>
    <t>Coordinamento di tutte le attività previste dal Piano Triennale in tema di anticorruzione: aggiornamento annuale del Piano triennale, Relazione annuale, incontri con i referenti, attività di monitoraggio.</t>
  </si>
  <si>
    <t>1) Predisposizione aggiornamento annuale del Piano triennale.
2) Pubblicazione della relazione annuale come da indicazioni  e scadenze previste dall' ANAC.                                                                                                                            3) Monitoraggio adempimenti aziendali in tema di anticorruzione e trasparenza.</t>
  </si>
  <si>
    <t>1) 31/01/2019
2) 31/01/2019
3) 31/12/2019</t>
  </si>
  <si>
    <t>Dott.ssa Bazzoni</t>
  </si>
  <si>
    <t>Scheda Obiettivi UOC Affari Generali e Legali</t>
  </si>
  <si>
    <t>Piano Internal Audit</t>
  </si>
  <si>
    <t>Realizzazione Piano Internal Audit approvato con deliberazione del Direttore Generale n. 71/2019</t>
  </si>
  <si>
    <t>Realizzazione degli audit previsti nel piano</t>
  </si>
  <si>
    <t>Stesura procedura per il recupero crediti secondo le linee guida regionali</t>
  </si>
  <si>
    <t>Stesura procedura recupero crediti</t>
  </si>
  <si>
    <t>UOC Economico Finanziaria</t>
  </si>
  <si>
    <t>Miglioramento efficienza attività amministrativa</t>
  </si>
  <si>
    <t>Gestione attiva CVS</t>
  </si>
  <si>
    <t xml:space="preserve"> Report periodici per la Direzione strategica situazione sinistri, con relative riserve e accontonamenti. Collaborazione attiva con il Risk manager al fine della individuazione delle azioni preventive.</t>
  </si>
  <si>
    <t>Risk manager</t>
  </si>
  <si>
    <t>Gestione convenzioni attive e passive</t>
  </si>
  <si>
    <t>Ricognizione convenzioni in essere. Verifica condizioni per mantenimento, modifica o cessazione della singola convenzione, previa rivalutazione dell'interesse aziendale. Analisi tariffe applicate, con particolare riferimento alle convenzioni passive. Predisposizione bozza di regolamento aziendale su convenzioni attive.</t>
  </si>
  <si>
    <t>Altre UU.OO. coinvolte per materia</t>
  </si>
  <si>
    <t xml:space="preserve">Gestione progetti di alternanza scuola lavoro </t>
  </si>
  <si>
    <t>Puntuale verifica, previa ricognizione normativa nazionale e regionale, delle attuali convenzioni in essere per l'alternanza scuola-lavoro. Revisione attuali testi convenzionali, con particolare riferimento agli aspetti legati alla sicurezza e più in generale agi oneri a carico della Fondazione.</t>
  </si>
  <si>
    <t>Aggiornamento "Regolamento recante norme per la gestione dell'Istituto delle frequenze volontarie presso le strutture della Fondazione"</t>
  </si>
  <si>
    <t>Invio alla Direzione Generale della bozza di Regolamento per la successiva adozione da parte del C.d.A.</t>
  </si>
  <si>
    <t>UOC Risorse Umane
- SPP</t>
  </si>
  <si>
    <t>QUALITA' E RISK MANAGEMENT</t>
  </si>
  <si>
    <t>UOC Risorse Umane</t>
  </si>
  <si>
    <t>Analisi delle singole classi CND di dispositivi medici</t>
  </si>
  <si>
    <t>Segnalazione all'UOC Provveditorato ed Economato di eventuali errori nell'attribuzione dei CND ai dispositivi medici, al fine del pieno allineamento tra i rispettivi valori di bilancio e la rendicontazione dei flussi dispositivi medici e SDO4.</t>
  </si>
  <si>
    <t>Predisposizione di una relazione sulle segnalazioni al Provveditorato dei casi di mancato o erroneo inserimento dei CND e verifica periodica</t>
  </si>
  <si>
    <t>Dott. Visconi</t>
  </si>
  <si>
    <t>Scheda Obiettivi UOC Economico Finanziaria e CdG</t>
  </si>
  <si>
    <t>UOC Provveditorato-Economato</t>
  </si>
  <si>
    <t>Rendicontazione dei costi di sala operatoria</t>
  </si>
  <si>
    <t>Verificare le modalità di imputazione dei costi di sala operatoria per intervento (scarico materiale per attività chirurgica) alla UOC che ha in carico il paziente e adozione di correlate misure di miglioramento.</t>
  </si>
  <si>
    <t>Predisposizione di una relazione sulle modalità di imputazione dei costi di sala operatoria per singolo intervento, con correlata verifica della loro corretta rendicontazione ed indicazione delle azioni poste in essere/pianificate per l'eventuale adeguamento</t>
  </si>
  <si>
    <t>Sala Operatoria</t>
  </si>
  <si>
    <t>Adempimenti relativi al percorso attuativo della certificabilità dei bilanci</t>
  </si>
  <si>
    <t>Garantire a livello aziendale la definizione e l'applicazione di procedure amministrativo-contabili con evidenziazione dei soggetti responsabili al fine della redazione di un bilancio veritiero e corretto.</t>
  </si>
  <si>
    <t>Predisposizione delle procedure in piena aderenza alle linee guida ed indicazioni regionalì nonché ai principi contabili. Guida dei gruppi e dei sottogruppi per l'implementazione delle procedure. Definizione ed attuazione del conseguente percorso formativo. Monitoraggio e controllo dell'attuazione. Report finale</t>
  </si>
  <si>
    <t>rispetto delle scadenze definite da Regione Lombardia</t>
  </si>
  <si>
    <t>Verifica dinamiche finanziarie progetti ricerca</t>
  </si>
  <si>
    <t>Produrre una situazione dettagliata sulle attività dei progetti di ricerca, in continuità con i piani di rilevazione precedenti</t>
  </si>
  <si>
    <t>Presentazione del piano di azione in coerenza con il piano di lavoro già presentato ed invio in regione</t>
  </si>
  <si>
    <t>Riconciliazione e verifica delle partite debitorie e creditorie</t>
  </si>
  <si>
    <t>Azioni poste in essere in merito alla posizione debitoria/creditoria nei confronti di ATS Milano</t>
  </si>
  <si>
    <t>Relazione sulle attività poste in essere per giungere alla riconciliazione sulle posizioni debitorie/creditorie nei confronti di ATS Milano</t>
  </si>
  <si>
    <t>Verifica della sussistenza delle posizioni creditorie e debitorie</t>
  </si>
  <si>
    <t>Individuazione delle posizioni creditorie e debitorie da stralciare</t>
  </si>
  <si>
    <t>Tempi di pagamento</t>
  </si>
  <si>
    <t>Rispetto dell'obiettivo previsto dal comma 865 dell'art. 1 della L. 145 del 30 dicembre 2018</t>
  </si>
  <si>
    <t>Rispetto dei tempi medi di pagamento e dell'indice di tempestività dei pagamenti.</t>
  </si>
  <si>
    <t>Tutte le UOC/UOS che liquidano le fatture</t>
  </si>
  <si>
    <t>Programmazione e monitoraggio voci di costo</t>
  </si>
  <si>
    <t>Gestione del processo di programmazione e budget</t>
  </si>
  <si>
    <t>Relativamente ad ogni conto e sottoconto di bilancio, individuazione dei centri di responsabilità e dei punti ordinanti al fine della corretta predisposizione del budget e del bilancio preventivo. Definizione criteri di imputazione ai sezionali di bilancio. Rendicontazione periodica delle varie voci di costo in coerenza con le scadenze di bilancio. Monitoraggio costante delle voci di costo al fine del rispetto dei vincoli regionali.</t>
  </si>
  <si>
    <t>SSD GEST. AMM.  RICERCA E SPERIM. CLINICHE</t>
  </si>
  <si>
    <t>Procedura amministrativo contabile per la gestione delle sperimentazioni cliniche (deliberazione DG 441/2017)</t>
  </si>
  <si>
    <t>Analisi dei processi finalizzata al miglioramento della tempistica di autorizzazione dei trial clinici</t>
  </si>
  <si>
    <t>Presentazione alla Direzione Strategica della procedura amministrativo contabile contenente le proposte di modifica condivise a seguito del processo di revisione, anche in considerazione delle indicazioni emerse da parte del gruppo di lavoro IRCCS Besta - Politecnico Milano</t>
  </si>
  <si>
    <t>Dott. Petillo</t>
  </si>
  <si>
    <t>Scheda Obiettivi SSD Gest. Amm. Ricerca e Sperim. Cliniche</t>
  </si>
  <si>
    <t>Dipartimento Ricerca e sviluppo clinico - U.O.C. Economico Finanziario e Controllo di Gestione - Gruppo di lavoro IRCCS Besta Politecnico Milano</t>
  </si>
  <si>
    <t>Gestione amministrativo contabile dei progetti di ricerca corrente e finalizzata</t>
  </si>
  <si>
    <t>Gestione, rendicontazione e monitoraggio amministrativo contabile dei progetti di ricerca corrente e finalizzata</t>
  </si>
  <si>
    <t>Presentazione alla Direzione Strategica della procedura di rendicontazione e monitoraggio  amministrativo contabile secondo le indicazioni emerse da parte del Gruppo di lavoro IRCCS Besta Politecnico di Milano</t>
  </si>
  <si>
    <t>Direzione Scientifica - Ufficio Ricerca  - U.O.C. Economico Finanziario e Controllo di Gestione - Gruppo di lavoro IRCCS Besta Politecnico Milano</t>
  </si>
  <si>
    <t>Linee Guida del 24.01.2019 DG Welfare in materia di sponsorizzazioni</t>
  </si>
  <si>
    <t>Analisi ed eventuale adeguamento del Regolamento per la disciplina delle sponsorizzazioni a favore di progetti  in ambito sanitario e di ricerca ( deliberazione CdA n. 244/2018)</t>
  </si>
  <si>
    <t>Presentazione alla Direzione Strategica della proposta di Regolamento aggiornato</t>
  </si>
  <si>
    <t>FORMAZIONE</t>
  </si>
  <si>
    <t>Formazione A Distanza (FAD)</t>
  </si>
  <si>
    <t>Promozione della Formazione A Distanza</t>
  </si>
  <si>
    <t xml:space="preserve">Attivazione di percorsi FAD mediante utilizzo della rete Intranet istituzionale ed applicativi ad hoc per la valutazione dell'apprendimento </t>
  </si>
  <si>
    <t>Scheda Obiettivi Formazione</t>
  </si>
  <si>
    <t>Determinazioni in ordine alla gestione del servizio sociosanitario per l'esercizio 2019 (Deliberazione n. XI/1046 del 17/12/2018)</t>
  </si>
  <si>
    <t>5.2.12.10. Disturbi dello spettro autistico</t>
  </si>
  <si>
    <t xml:space="preserve">Organizzazione di un evento sui percorsi per la diagnosi precoce dei disturbi dello spettro autistico in collaborazione con ATS Milano </t>
  </si>
  <si>
    <t>Neuropsichiatria infantile</t>
  </si>
  <si>
    <t>7.1.18. HTA (Health Technology Assessment)</t>
  </si>
  <si>
    <t>Attivazione di un percorso di Formazione Sul Campo (FSC) sull'attività di valutazione delle tecnologie sanitarie innovative (VTS-HTA)</t>
  </si>
  <si>
    <t>Ingegneria Clinica</t>
  </si>
  <si>
    <t>13.18. ECM - Provider</t>
  </si>
  <si>
    <t xml:space="preserve">Rispetto del termine di invio entro e non oltre 90 giorni dalla conclusione dell’evento </t>
  </si>
  <si>
    <t>Realizzazione degli eventi previsti dal piano formativo accreditato</t>
  </si>
  <si>
    <t xml:space="preserve">Comunicazione </t>
  </si>
  <si>
    <t>Promozione della cultura di comunicazione interna e nei confronti del cittadino</t>
  </si>
  <si>
    <t xml:space="preserve">Pianificazione di eventi formativi/informativi aventi ad oggetto la comunicazione fra strutture e col cittadino, contraddistinta da efficacia </t>
  </si>
  <si>
    <t>URP comunicazione</t>
  </si>
  <si>
    <t>INGEGNERIA CLINICA</t>
  </si>
  <si>
    <t>Assessment Sistema Informativo</t>
  </si>
  <si>
    <t>Valutazione stato dell'arte e pianificazione degli interventi/investimenti</t>
  </si>
  <si>
    <r>
      <t>Gestione progettualità riguardante l'assessment del sistema informativo con la predisposizione del piano degli interventi basato prioritariamente sull'</t>
    </r>
    <r>
      <rPr>
        <b/>
        <sz val="12"/>
        <rFont val="Calibri"/>
        <family val="2"/>
      </rPr>
      <t>analisi dei rischi</t>
    </r>
    <r>
      <rPr>
        <sz val="12"/>
        <rFont val="Calibri"/>
        <family val="2"/>
      </rPr>
      <t>, sugli investimenti necessari, costi e risorse connessi</t>
    </r>
  </si>
  <si>
    <t>Ing. Migliaro</t>
  </si>
  <si>
    <t>Scheda Obiettivi Servizio Informatico</t>
  </si>
  <si>
    <t>Esterno</t>
  </si>
  <si>
    <t>Sitra, Tecnico Patrimoniale, Direzione Medica di Presidio</t>
  </si>
  <si>
    <t>Analisi dei costi</t>
  </si>
  <si>
    <t xml:space="preserve">Analisi puntuale dei costi delle infrastrutture </t>
  </si>
  <si>
    <t>Analisi puntuale dei costi con individuazione delle opportunità di soluzione (offerte dal mercato) tese a contenere i costi generati, in particolare, dal traffico dati</t>
  </si>
  <si>
    <t xml:space="preserve"> Economico Finanziaria e Controllo di Gestione</t>
  </si>
  <si>
    <t>Comunicazione istituzionale</t>
  </si>
  <si>
    <t>Sito e intranet: supporto operativo e interfaccia col fornitore</t>
  </si>
  <si>
    <t>Redazione stati di avanzamento con analisi delle problematiche segnalate</t>
  </si>
  <si>
    <t>Semestrale</t>
  </si>
  <si>
    <t xml:space="preserve"> Provveditorato</t>
  </si>
  <si>
    <t>Obiettivi SISS e AgiD</t>
  </si>
  <si>
    <t>Si rimanda a specifica formulazione (*)</t>
  </si>
  <si>
    <t>Gestione delle risorse umane</t>
  </si>
  <si>
    <t xml:space="preserve">Revisione dei carichi di lavoro per la definizione del fabbisogno, secondo modelli organizzativi integrati,  e dei PGRU </t>
  </si>
  <si>
    <t>Predisposizione di schede descrittive per le diverse aree assistenziali (degenze, ambulatori, diagnostiche) con attività, pesature dei tempi, operatori equivalenti necessari</t>
  </si>
  <si>
    <t>Report entro 31/10/2019</t>
  </si>
  <si>
    <t>Dr.ssa Moreschi per comparto, Dr.ssa Bettamio per dirigenza</t>
  </si>
  <si>
    <t>Direzione Medica di Presidio, Direttori  di Dipartimento</t>
  </si>
  <si>
    <t>Servizi in outsourcing</t>
  </si>
  <si>
    <t>Miglioramento dei servizi di pulizie, ristorazione, lavanolo</t>
  </si>
  <si>
    <t>Proposte di miglioramento dei servizi, anche alla luce del ruolo di DEC</t>
  </si>
  <si>
    <t>31/12/2019 formulazione di almeno due proposte con relativo studio di fattibilità/sostenibilità</t>
  </si>
  <si>
    <t xml:space="preserve">Dr.ssa Moreschi </t>
  </si>
  <si>
    <t>Provveditorato</t>
  </si>
  <si>
    <t>Organizzazione</t>
  </si>
  <si>
    <t>Razionalizzazione e utilizzo degli spazi ambulatoriali, con riferimento al trasferimento da via Mangiagalli</t>
  </si>
  <si>
    <t>Cooperare alle fasi di trasferimento, individuando le azioni di competenza</t>
  </si>
  <si>
    <t>Secondo i tempi definiti dalla Direzione strategica</t>
  </si>
  <si>
    <t>Tecnico Patrimoniale, 
Direzione Medica di Presidio, Servizio Informatico, Affari Generali (CUP)</t>
  </si>
  <si>
    <t>Monitoraggio della organizzazione aree di degenza neurochirurgiche  in funzione dell'ottimizzazione delle risorse</t>
  </si>
  <si>
    <t>Monitoraggio trimestrale della week  e dei prericoveri</t>
  </si>
  <si>
    <t>Dott.ssa Moreschi</t>
  </si>
  <si>
    <t>SS Direzione Medica di Presidio, Direttori di Dipartimento,
 P.O. infermieristiche e tecniche sanitarie</t>
  </si>
  <si>
    <t>Contratto di Lavoro</t>
  </si>
  <si>
    <t>Applicazione decentrata del contratto di lavoro</t>
  </si>
  <si>
    <t>Proposta in ordine agli incarichi di funzione</t>
  </si>
  <si>
    <t>Risorse Umane</t>
  </si>
  <si>
    <t>Report entro 31.10.2019</t>
  </si>
  <si>
    <t>SITRA, Direttori  di Dipartimento</t>
  </si>
  <si>
    <t>UOC Tecnico-patrimoniale, SS SITRA, SIA, Affari Generali (CUP)</t>
  </si>
  <si>
    <t>Migliorare la capacità relazionale dei medici nelle fasi di raccolta del consenso informato</t>
  </si>
  <si>
    <t>- Individuare il fabbisogno di formazione e supporto ai dirigenti medici nelle fasi di comunicazione e accompagnamento dei pazienti e famigliari con particolari criticità
- Avanzare una proposta operativa di affiancamento dei medici e supporto in fasi critiche del percorso assistenziale</t>
  </si>
  <si>
    <t>Entro 31/8 definizione del fabbisogno
Entro 31/10 proposta alla Direzione percorso affiancamento</t>
  </si>
  <si>
    <t>SS SITRA
Direttori UOC NCH e Neuroscienze</t>
  </si>
  <si>
    <t>Accreditamento</t>
  </si>
  <si>
    <t>Anatomia Patologica</t>
  </si>
  <si>
    <t xml:space="preserve">Istruttoria sulla situazione e progetto di integrazione/unificazione delle attività
</t>
  </si>
  <si>
    <t xml:space="preserve">
SS SITRA 
Dipartimento Neurochirugia
RSPP
UOC Tecnico-Patrimonale
</t>
  </si>
  <si>
    <t>Libera Professione</t>
  </si>
  <si>
    <t>Organizzazione dell'attività finalizzata a mantenere il livello attuale e il rapporto con l'attività istituzionale</t>
  </si>
  <si>
    <t>Piano dei controlli che identifichi le verifiche da effettuare sulle attività (timbrature, proporzione LP/SSN, liste di attesa…)</t>
  </si>
  <si>
    <t>Presentazione Piano con indicatori entro 31/8/2019
Predisposizione di sistema per l'applicazione dei controlli entro 31/10/2019</t>
  </si>
  <si>
    <t>FARMACIA</t>
  </si>
  <si>
    <t>Programmazione</t>
  </si>
  <si>
    <t>Programmazione acquisiti farmaci e dispositivi medici</t>
  </si>
  <si>
    <t>Episodi di ritardo/mancata fornitura per procedure/programmazione carenti &lt; 3/anno
Predisposizione degli atti istruttori per gare/adesioni fuori termine &lt; 3/anno
Inserimento ordinativi negli specifici applicativi (es.NECA) = 95%</t>
  </si>
  <si>
    <t>Entro 31/7/2019 Piano per l'acquisizione di farmaci e dispositivi secondo le diverse modalità
Trimestralmente monitoraggio</t>
  </si>
  <si>
    <t>Dott.ssa Fiori</t>
  </si>
  <si>
    <t>Scheda Obiettivi Farmacia</t>
  </si>
  <si>
    <t>Predisposizione di format per istruttoria nuovi farmaci e dispositivi medici ai fini dell'esame nelle rispettive commissioni</t>
  </si>
  <si>
    <t>Predisposizione procedura e modulistica e sperimentazione su farmaci/dispositivi pilota</t>
  </si>
  <si>
    <t>entro 30/8/2019 format; entro 30/11 verifica su casi-pilota</t>
  </si>
  <si>
    <t>Ingegneria Clinica
Provveditorato</t>
  </si>
  <si>
    <t>Riconduzione a gara reagenti genetica</t>
  </si>
  <si>
    <t>Valutazione degli attuali acquisti/consumi e predisposizione piano per riconduzione a gara</t>
  </si>
  <si>
    <t>Dott. Taroni</t>
  </si>
  <si>
    <t>Genetica Medica</t>
  </si>
  <si>
    <t>Distribuzione diretta farmaco</t>
  </si>
  <si>
    <t>Migliorare le modalità di distribuzione per i pazienti, riducendo gli esposti</t>
  </si>
  <si>
    <t>Predisposizione procedura e modulistica e condivisione con le UOC interessate;
Riduzione degli esposti/lamentele di operatori e pazienti del 20%</t>
  </si>
  <si>
    <t>entro 30/8/2019 procedura; entro 31/12/2019 valutazione esposti/richiami</t>
  </si>
  <si>
    <t>NEUROPSICOLOGIA CLINICA</t>
  </si>
  <si>
    <t>Assistenza</t>
  </si>
  <si>
    <t>Mantenimento delle prestazioni per interni e di specialistica ambulatoriale nei livelli 2018</t>
  </si>
  <si>
    <t>Pianificazione e agende finalizzate a garantire il volume di attività</t>
  </si>
  <si>
    <t>Dott.ssa Piacentini</t>
  </si>
  <si>
    <t>Scheda Obiettivi Neuropsicologia Clinica</t>
  </si>
  <si>
    <t>Condivisione dei PDTA/Protocolli/test tra le UUOO</t>
  </si>
  <si>
    <t>Verifica dei test utilizzati in Istituto
Proposta di omogeneizzazione per patologia</t>
  </si>
  <si>
    <t>entro 30/9/2019 verifica
entro 31/12/2019 proposta</t>
  </si>
  <si>
    <t xml:space="preserve">Obiettivo struttura </t>
  </si>
  <si>
    <t>Collaborare con Direzione Sanitaria e Scientifica con la finalità di integrare le professionalità presenti in Istituto nell'ambito della neuropsicologia</t>
  </si>
  <si>
    <t>Predisposizione di report completo delle attività svolte di neuropsicologia nelle diverse UUOO
Proposta di modalità organizzativa per l'integrazione e il coordinamento delle diverse aree di intervento
Valutazione del fabbisogno di operatori equivalenti per lo svolgimento di attività</t>
  </si>
  <si>
    <t>Report entro 31/8
Proposta e Valutazione entro 31/10</t>
  </si>
  <si>
    <t xml:space="preserve">Dipartimento Neuroscienze, Neurochirurgia e Diagnostica     </t>
  </si>
  <si>
    <t xml:space="preserve">FISICA SANITARIA </t>
  </si>
  <si>
    <t>Adeguamento tecnologie radioterapia</t>
  </si>
  <si>
    <t>Supporto alle attività di upgrade attrezzature per tutta la durata delle attività =100%</t>
  </si>
  <si>
    <t>Ghielmetti</t>
  </si>
  <si>
    <t>Scheda Obiettivi Fisica Sanitaria</t>
  </si>
  <si>
    <t>Servizio Informatico                                    Radioterapia</t>
  </si>
  <si>
    <t>FISICA SANITARIA</t>
  </si>
  <si>
    <t>Sviluppo tecnologico</t>
  </si>
  <si>
    <t xml:space="preserve">Piano investimenti e manutenzioni </t>
  </si>
  <si>
    <t>Predisposizione documenti utili, per quanto di competenza</t>
  </si>
  <si>
    <t>Fumagalli</t>
  </si>
  <si>
    <t>Attività assistenziale</t>
  </si>
  <si>
    <t>Attività di supporto a radioterapia e Va sala Operatoria</t>
  </si>
  <si>
    <t>Aggiornamento protocolli/istruzioni anche alla luce degli upgrade attrezzature</t>
  </si>
  <si>
    <t>De Martin</t>
  </si>
  <si>
    <t xml:space="preserve">Neuroradiologia, Radioterapia, Neurochirurgia
</t>
  </si>
  <si>
    <t>Pianificazione dei processi</t>
  </si>
  <si>
    <t>Pianificazione del monitoraggio dei processi</t>
  </si>
  <si>
    <t>Monitoraggio del piano di RM</t>
  </si>
  <si>
    <t>Monitoraggio sinistri</t>
  </si>
  <si>
    <t>Valutazione dei processi di interfaccia fra ricerca ed area amministrativa</t>
  </si>
  <si>
    <t>Definizione indicatori di monitoraggio e misurazione dei processi</t>
  </si>
  <si>
    <t>Gestione piano RM</t>
  </si>
  <si>
    <t>Definizione indicatori di monitoraggio e misurazione di sinistri, eventi avversi, ecc.</t>
  </si>
  <si>
    <t xml:space="preserve">Gestione progettualità riguardante l'assessment del processo con la predisposizione del piano degli interventi basato prioritariamente sull'analisi dei rischi. </t>
  </si>
  <si>
    <t>In relazione a quanto definito dal SGQ, costruzione set indicatori di monitoraggio e misurazione di processi che preveda diversi livelli di analisi (direzione di struttura, direzione di dipartimento, direzione sanitaria)</t>
  </si>
  <si>
    <t>Gestione attiva e monitoraggio delle azioni previste dal piano di RM</t>
  </si>
  <si>
    <t xml:space="preserve">In relazione a quanto definito dal Piano di RM, costruzione set indicatori di monitoraggio e misurazione al fine di definire azioni preventive </t>
  </si>
  <si>
    <t>Controllo di gestione</t>
  </si>
  <si>
    <t>DS</t>
  </si>
  <si>
    <t>Dott.ssa Bricchi</t>
  </si>
  <si>
    <t>Pianificazione investimenti</t>
  </si>
  <si>
    <t>Valutazione vetustà delle apparecchiature</t>
  </si>
  <si>
    <t>Valutazione grado di sfruttamento delle apparecchiature</t>
  </si>
  <si>
    <t>Definizione e gestione stato avanzamento Piano Investimenti e relativa reportistica di monitoraggio (stato degli interventi, costi, efficienza, ecc….) con l'obiettivo di fornire gli elementi per la pianificazione dell'esercizio successivo</t>
  </si>
  <si>
    <t xml:space="preserve">Analisi, avvalorata da letteratura scientifica, dello stato di vetustà delle apparecchiature ovvero del loro grado di adeguatezza al livello prestazionale. </t>
  </si>
  <si>
    <t>Predisposizione di relazione tecnica con indicatori del grado di sfruttamento delle apparecchiature con analisi delle sovrapposizioni di medesime tipologie in uso presso laboratori e dipartimento di diagnostica</t>
  </si>
  <si>
    <t>Completezza del piano investimenti e grado di realizzazione di quanto pianificato. Indicatori: tempi di realizzazione, grado di sfruttamento dei finanziamenti</t>
  </si>
  <si>
    <t>Presentazione di relazione tecnica che costituisca la base per la pianificazione 2020 da presenare alla DGW</t>
  </si>
  <si>
    <t xml:space="preserve">Presentazione di relazione tecnica che costituisca la base per la pianificazione 2020 </t>
  </si>
  <si>
    <t>Aree amministrative e sanitarie</t>
  </si>
  <si>
    <t>Aree sanitarie</t>
  </si>
  <si>
    <t>Ing. Panzica</t>
  </si>
  <si>
    <t>Scheda Obiettivi  Qualità e Risk Management</t>
  </si>
  <si>
    <t>Scheda Obiettivi Ingegneria Clinica</t>
  </si>
  <si>
    <t>Mantenimento del numero di sperimentazioni cliniche rispetto al biennio precedente</t>
  </si>
  <si>
    <t>Produttività scientifica</t>
  </si>
  <si>
    <t>Media delle sperimentazioni +-10%</t>
  </si>
  <si>
    <t>Mantenimento certificazione e revisione procedure</t>
  </si>
  <si>
    <t>Numero revisione procedure</t>
  </si>
  <si>
    <t>Attrazione risorse</t>
  </si>
  <si>
    <t>Verifica produttività ricercatori: % di ricercatori autori di almeno 1 pubblicazione su rivista indicizzata</t>
  </si>
  <si>
    <t>% ricercatori autori di almeno 1 pubblicazione su rivista indicizzata = 80%</t>
  </si>
  <si>
    <t xml:space="preserve">Mantenimento del valore medio del triennio precedente di IF grezzo e normalizzato
</t>
  </si>
  <si>
    <t>IF pesato sul numero di risorse umane afferenti alla UOC Valore IF normalizzato anno 2019</t>
  </si>
  <si>
    <t xml:space="preserve">Mantenimento capacità di attrarre risorse anche attraverso la collaborazione con la rete socio-sanitaria del territorio per le malattie neurodegenerative e con network internazionali 
Presentazione progetti regionali, nazionali ed europei come coordinatore o come partner </t>
  </si>
  <si>
    <t>a) rapporto tra ricavi per RF2019 e ricavi per RF 2018 &gt; 50%
b) progetti presentati ≥ 3</t>
  </si>
  <si>
    <t xml:space="preserve">Coordinamento e definizione attività Italian WHO collaborating Center Research Bramch-Besta, a livello nazionale con Ministeri Salute e Welfare, a livello internazionale con OMS. Mantenimento o incremento collaborazione clinica e di ricerca con altre UO di Istituto per valutazione pazienti neurologici e neurochirurgici adulti e bambini.  </t>
  </si>
  <si>
    <t>a) numero iniziative ≥ 2
b) numero pazienti valutati ≥ 120</t>
  </si>
  <si>
    <t>Pluriennale</t>
  </si>
  <si>
    <t>Numero incontri ≥5/1</t>
  </si>
  <si>
    <t xml:space="preserve">Promozione e potenziamento di collaborazioni con Università italiane e estere. Mantenimento attività di docenza nel settore di neurologia e disability mamagement, della bioetica, della classificazione ICF e strumenti derivati/Supervizione tirocinanti  </t>
  </si>
  <si>
    <t>Numero di docenze / Numero di tirocinanti ≥5/1</t>
  </si>
  <si>
    <t>Numero di iniziative ≥ 2</t>
  </si>
  <si>
    <t>Sviluppo per le attività per le neuroscienze e l'invecchiamento a livello europeo e malattie croniche e lavoro</t>
  </si>
  <si>
    <t>ORGANIZZAZIONE INCONTRI: Organizzazione attività e incontri Coma Research Center / Organizzazione eventi europei in area malattie croniche e lavoro</t>
  </si>
  <si>
    <t>RICERCA SANITARIA IN CAMPO SOCIO-SANITARIO e COMA RESEARCH CENTRE: Sviluppo attività all'interno dell'Istituto e nel percorso ospedale-territorio per la presa in carico del paziente neurologico e con malattie croniche, in particolare dei diusordini della coscienza. Gestione database con ATS Network DOC Città Metropitana</t>
  </si>
  <si>
    <t>Numero incontr/ iniziative</t>
  </si>
  <si>
    <t>VALUTAZIONE MULTIDIMENSIONALE DELLA QUALITA' ASSISTENZIALE "Analisi complicanze, funzionamento, disabilità e qualità di vita dei pazienti sottoposti ad intervento di neurochirurgia" Valutazione del trattamento neurochirurgico sull'esito clinico e sulla vita quotidiana con particolare riguardo alla relazione tra outcome riportato dai pazienti e tipo di patologia chirurgica.</t>
  </si>
  <si>
    <t>Numero di pazienti valutati ≥50</t>
  </si>
  <si>
    <t xml:space="preserve">Dott.ssa Leonardi  </t>
  </si>
  <si>
    <t>NEUROEPIDEMIOLOGIA</t>
  </si>
  <si>
    <t>Incrementare la produttività scientifica</t>
  </si>
  <si>
    <t>IF 2019 ≥ 70% triennio precedente pesato sul numero di risorse umane afferenti al servizio</t>
  </si>
  <si>
    <t>Dott.ssa Solari</t>
  </si>
  <si>
    <t>Attrazione risorse su progetti indipendenti, innovativi per metodologia e impiego di indicatori di esito (incluse misure "patient reported"), inerenti malattie neurologiche adelevato impatto msocio-assistenziale</t>
  </si>
  <si>
    <t>a) Progetti attivi di cui il servizio è centro coordinatore o partner ≥ 3
b) Progetti presentati ad enti finanziatori nazionali ed internazionali come centro coordinatore ≥ 2
c) Progetti presentati ad enti finanziatori nazionali ed internazionali come centro collaboratore ≥ 1</t>
  </si>
  <si>
    <t>Produzione di linee guida (LG) italiane ed europee</t>
  </si>
  <si>
    <t>a) Partecipazione in qualità di referente metodologo a panel dedicati alla produzione di LG nell'ambito di società scientifiche nazionali ed europee; indicatore ≥ 2
b) Organizzazione di meeting e teleconferenze della task force LG EAN in preparazione della formulazione delle raccomandazioni; indicatore ≥ 2</t>
  </si>
  <si>
    <t xml:space="preserve">Promozione e potenziamento di collaborazioni con Università italiane e estere. </t>
  </si>
  <si>
    <t>Dottorandi presenti presso il servizio dedicati a progetti collaborativi tra Fondazione e Università; indicatore ≥2</t>
  </si>
  <si>
    <t>Scheda Obiettivi UOC Neurologia Salute Pubblica  Disabilità</t>
  </si>
  <si>
    <t>Scheda Obiettivi  Neuroepidemiologia</t>
  </si>
  <si>
    <t>Dott. Mantegazza</t>
  </si>
  <si>
    <t>Scheda Obiettivi Dipartimento di Ricerca e sviluppo clinico</t>
  </si>
  <si>
    <t>DIPARTIMENTO</t>
  </si>
  <si>
    <t>DIPARTIMENTO AMMINISTRATIVO</t>
  </si>
  <si>
    <t>Dott. Losi
Dott. Canino</t>
  </si>
  <si>
    <r>
      <t xml:space="preserve">Dott. Losi
</t>
    </r>
    <r>
      <rPr>
        <sz val="12"/>
        <rFont val="Gill Sans MT"/>
        <family val="2"/>
      </rPr>
      <t>Dott. Canino</t>
    </r>
  </si>
  <si>
    <t>STAFF DIREZIONE SCIENTIFICA</t>
  </si>
  <si>
    <t>STAFF DIREZIONE SANITARIA</t>
  </si>
  <si>
    <t>STAFF DG</t>
  </si>
  <si>
    <t xml:space="preserve">Volumi di attività e Ricavi </t>
  </si>
  <si>
    <t>n.a.</t>
  </si>
  <si>
    <t>OBIETTIVI DI PERFORMANCE 2019</t>
  </si>
  <si>
    <t>% di raggiungimento</t>
  </si>
  <si>
    <t>Performance organizzativa conseguita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</si>
</sst>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0.0"/>
  </numFmts>
  <fonts count="25" x14ac:knownFonts="1">
    <font>
      <sz val="11"/>
      <color theme="1"/>
      <name val="Calibri"/>
      <family val="2"/>
      <scheme val="minor"/>
    </font>
    <font>
      <sz val="12"/>
      <color theme="1"/>
      <name val="Calibri"/>
      <family val="2"/>
      <scheme val="minor"/>
    </font>
    <font>
      <sz val="12"/>
      <color rgb="FF0000CC"/>
      <name val="Calibri"/>
      <family val="2"/>
      <scheme val="minor"/>
    </font>
    <font>
      <b/>
      <sz val="12"/>
      <color theme="1"/>
      <name val="Calibri"/>
      <family val="2"/>
      <scheme val="minor"/>
    </font>
    <font>
      <b/>
      <sz val="12"/>
      <color rgb="FF0000CC"/>
      <name val="Calibri"/>
      <family val="2"/>
      <scheme val="minor"/>
    </font>
    <font>
      <sz val="12"/>
      <color theme="1"/>
      <name val="Calibri"/>
      <family val="2"/>
    </font>
    <font>
      <b/>
      <sz val="12"/>
      <color indexed="8"/>
      <name val="Calibri"/>
      <family val="2"/>
      <scheme val="minor"/>
    </font>
    <font>
      <sz val="12"/>
      <color rgb="FFFF0000"/>
      <name val="Calibri"/>
      <family val="2"/>
      <scheme val="minor"/>
    </font>
    <font>
      <sz val="12"/>
      <color theme="1"/>
      <name val="Gill Sans MT"/>
      <family val="2"/>
    </font>
    <font>
      <sz val="12"/>
      <name val="Calibri"/>
      <family val="2"/>
    </font>
    <font>
      <b/>
      <sz val="12"/>
      <name val="Calibri"/>
      <family val="2"/>
      <scheme val="minor"/>
    </font>
    <font>
      <sz val="12"/>
      <name val="Calibri"/>
      <family val="2"/>
      <scheme val="minor"/>
    </font>
    <font>
      <b/>
      <sz val="12"/>
      <color theme="1"/>
      <name val="Gill Sans MT"/>
      <family val="2"/>
    </font>
    <font>
      <sz val="12"/>
      <color rgb="FF0000CC"/>
      <name val="Gill Sans MT"/>
      <family val="2"/>
    </font>
    <font>
      <b/>
      <sz val="12"/>
      <name val="Calibri"/>
      <family val="2"/>
    </font>
    <font>
      <i/>
      <sz val="12"/>
      <name val="Calibri"/>
      <family val="2"/>
    </font>
    <font>
      <b/>
      <sz val="12"/>
      <color theme="1"/>
      <name val="Calibri"/>
      <family val="2"/>
    </font>
    <font>
      <sz val="12"/>
      <name val="Gill Sans MT"/>
      <family val="2"/>
    </font>
    <font>
      <b/>
      <sz val="11"/>
      <color theme="1"/>
      <name val="Calibri"/>
      <family val="2"/>
      <scheme val="minor"/>
    </font>
    <font>
      <b/>
      <sz val="12"/>
      <color rgb="FF0000CC"/>
      <name val="Gill Sans MT"/>
      <family val="2"/>
    </font>
    <font>
      <b/>
      <sz val="12"/>
      <color rgb="FFFF0000"/>
      <name val="Calibri"/>
      <family val="2"/>
    </font>
    <font>
      <b/>
      <sz val="12"/>
      <color rgb="FFFF0000"/>
      <name val="Calibri"/>
      <family val="2"/>
      <scheme val="minor"/>
    </font>
    <font>
      <sz val="11"/>
      <name val="Calibri"/>
      <family val="2"/>
      <scheme val="minor"/>
    </font>
    <font>
      <b/>
      <sz val="20"/>
      <color theme="1"/>
      <name val="Calibri"/>
      <family val="2"/>
      <scheme val="minor"/>
    </font>
    <font>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FFFFCC"/>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9" fontId="24" fillId="0" borderId="0" applyFont="0" applyFill="0" applyBorder="0" applyAlignment="0" applyProtection="0"/>
  </cellStyleXfs>
  <cellXfs count="163">
    <xf numFmtId="0" fontId="0" fillId="0" borderId="0" xfId="0"/>
    <xf numFmtId="0" fontId="1" fillId="0" borderId="0" xfId="0" applyFont="1"/>
    <xf numFmtId="0" fontId="1" fillId="0" borderId="0" xfId="0" applyFont="1" applyAlignment="1"/>
    <xf numFmtId="0" fontId="1" fillId="0" borderId="0" xfId="0" applyFont="1" applyAlignment="1">
      <alignment horizontal="center"/>
    </xf>
    <xf numFmtId="0" fontId="2" fillId="0" borderId="0" xfId="0" applyFont="1" applyAlignment="1">
      <alignment horizontal="center"/>
    </xf>
    <xf numFmtId="0" fontId="3"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vertical="center" wrapText="1"/>
    </xf>
    <xf numFmtId="14"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xf numFmtId="0" fontId="1" fillId="0" borderId="0" xfId="0" applyFont="1" applyFill="1" applyBorder="1"/>
    <xf numFmtId="0" fontId="1" fillId="0" borderId="0" xfId="0" applyFont="1" applyFill="1"/>
    <xf numFmtId="0" fontId="1"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vertical="center" wrapText="1"/>
    </xf>
    <xf numFmtId="14" fontId="1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14" fontId="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10" fillId="0" borderId="1" xfId="0" applyFont="1" applyFill="1" applyBorder="1" applyAlignment="1">
      <alignment horizontal="left" vertical="center" wrapText="1"/>
    </xf>
    <xf numFmtId="14" fontId="11"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3" fillId="0" borderId="2" xfId="0" applyFont="1" applyFill="1" applyBorder="1" applyAlignment="1">
      <alignment vertical="center" wrapText="1"/>
    </xf>
    <xf numFmtId="0" fontId="1" fillId="0" borderId="2" xfId="0" applyFont="1" applyFill="1" applyBorder="1" applyAlignment="1">
      <alignment horizontal="center" vertical="center"/>
    </xf>
    <xf numFmtId="0" fontId="11" fillId="0" borderId="2" xfId="0" applyFont="1" applyFill="1" applyBorder="1" applyAlignment="1">
      <alignment horizontal="center" vertical="center"/>
    </xf>
    <xf numFmtId="49" fontId="1" fillId="0" borderId="1" xfId="0" applyNumberFormat="1" applyFont="1" applyFill="1" applyBorder="1" applyAlignment="1">
      <alignment vertical="center" wrapText="1"/>
    </xf>
    <xf numFmtId="164" fontId="1"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10" fillId="0" borderId="1" xfId="0" applyFont="1" applyFill="1" applyBorder="1" applyAlignment="1">
      <alignment horizontal="center" vertical="center" wrapText="1"/>
    </xf>
    <xf numFmtId="0" fontId="11" fillId="0" borderId="0" xfId="0" applyFont="1" applyFill="1"/>
    <xf numFmtId="0" fontId="3" fillId="0" borderId="1" xfId="0" applyFont="1" applyFill="1" applyBorder="1" applyAlignment="1">
      <alignment horizontal="left" vertical="center"/>
    </xf>
    <xf numFmtId="0" fontId="1" fillId="0" borderId="0" xfId="0" applyFont="1" applyFill="1" applyAlignment="1">
      <alignment horizontal="center"/>
    </xf>
    <xf numFmtId="0" fontId="1" fillId="0" borderId="1" xfId="0" applyFont="1" applyFill="1" applyBorder="1" applyAlignment="1">
      <alignment horizontal="center"/>
    </xf>
    <xf numFmtId="0" fontId="1" fillId="0" borderId="1" xfId="0" applyFont="1" applyFill="1" applyBorder="1" applyAlignment="1">
      <alignment wrapText="1"/>
    </xf>
    <xf numFmtId="0" fontId="6" fillId="0" borderId="1" xfId="0" applyFont="1" applyFill="1" applyBorder="1" applyAlignment="1">
      <alignment horizontal="center" vertical="center"/>
    </xf>
    <xf numFmtId="0" fontId="6" fillId="0" borderId="1" xfId="0" applyFont="1" applyFill="1" applyBorder="1" applyAlignment="1">
      <alignment horizontal="center"/>
    </xf>
    <xf numFmtId="0" fontId="16" fillId="0" borderId="1" xfId="0" applyFont="1" applyFill="1" applyBorder="1" applyAlignment="1">
      <alignment horizontal="center" vertical="center" wrapText="1"/>
    </xf>
    <xf numFmtId="0" fontId="1" fillId="0" borderId="1" xfId="0" applyFont="1" applyFill="1" applyBorder="1" applyAlignment="1"/>
    <xf numFmtId="0" fontId="10" fillId="0" borderId="1"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1" fillId="0" borderId="1" xfId="0" quotePrefix="1" applyFont="1" applyFill="1" applyBorder="1" applyAlignment="1">
      <alignment horizontal="center" vertical="center" wrapText="1"/>
    </xf>
    <xf numFmtId="14" fontId="11" fillId="0" borderId="1" xfId="0" quotePrefix="1" applyNumberFormat="1" applyFont="1" applyFill="1" applyBorder="1" applyAlignment="1">
      <alignment horizontal="center" vertical="center" wrapText="1"/>
    </xf>
    <xf numFmtId="0" fontId="1" fillId="0" borderId="1" xfId="0" applyFont="1" applyFill="1" applyBorder="1" applyAlignment="1">
      <alignment horizontal="justify" vertical="center"/>
    </xf>
    <xf numFmtId="0" fontId="1" fillId="0" borderId="1" xfId="0" applyFont="1" applyFill="1" applyBorder="1" applyAlignment="1">
      <alignment horizontal="justify" vertical="center" wrapText="1"/>
    </xf>
    <xf numFmtId="0" fontId="3" fillId="0" borderId="1" xfId="0" applyFont="1" applyFill="1" applyBorder="1" applyAlignment="1">
      <alignment vertical="center"/>
    </xf>
    <xf numFmtId="0" fontId="1" fillId="0" borderId="1" xfId="0" applyFont="1" applyFill="1" applyBorder="1" applyAlignment="1">
      <alignment vertical="center"/>
    </xf>
    <xf numFmtId="0" fontId="12" fillId="0" borderId="1" xfId="0" applyFont="1" applyFill="1" applyBorder="1" applyAlignment="1">
      <alignment horizontal="center" vertical="center" wrapText="1"/>
    </xf>
    <xf numFmtId="0" fontId="9" fillId="0" borderId="2" xfId="0" applyFont="1" applyFill="1" applyBorder="1" applyAlignment="1">
      <alignment vertical="center" wrapText="1"/>
    </xf>
    <xf numFmtId="14" fontId="11" fillId="0" borderId="2" xfId="0" applyNumberFormat="1" applyFont="1" applyFill="1" applyBorder="1" applyAlignment="1">
      <alignment horizontal="center" vertical="center" wrapText="1"/>
    </xf>
    <xf numFmtId="0" fontId="11" fillId="0" borderId="1" xfId="0" applyFont="1" applyFill="1" applyBorder="1" applyAlignment="1">
      <alignment horizontal="center" wrapText="1"/>
    </xf>
    <xf numFmtId="0" fontId="7" fillId="0" borderId="1" xfId="0" applyFont="1" applyFill="1" applyBorder="1" applyAlignment="1">
      <alignment horizontal="center" vertical="center" wrapText="1"/>
    </xf>
    <xf numFmtId="14" fontId="1" fillId="0" borderId="1" xfId="0" quotePrefix="1"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14" fillId="0" borderId="1" xfId="0" applyFont="1" applyFill="1" applyBorder="1" applyAlignment="1">
      <alignment vertical="center" wrapText="1"/>
    </xf>
    <xf numFmtId="0" fontId="9" fillId="0" borderId="1" xfId="0" applyFont="1" applyFill="1" applyBorder="1" applyAlignment="1">
      <alignment horizontal="justify" vertical="center" wrapText="1"/>
    </xf>
    <xf numFmtId="0" fontId="7" fillId="0" borderId="1" xfId="0" applyFont="1" applyFill="1" applyBorder="1" applyAlignment="1">
      <alignment horizontal="center" vertical="center"/>
    </xf>
    <xf numFmtId="0" fontId="9" fillId="0" borderId="5" xfId="0" applyFont="1" applyFill="1" applyBorder="1" applyAlignment="1">
      <alignment vertical="center" wrapText="1"/>
    </xf>
    <xf numFmtId="0" fontId="11" fillId="0" borderId="5" xfId="0" applyFont="1" applyFill="1" applyBorder="1" applyAlignment="1">
      <alignment vertical="center" wrapText="1"/>
    </xf>
    <xf numFmtId="0" fontId="11" fillId="0" borderId="1" xfId="0" applyFont="1" applyFill="1" applyBorder="1" applyAlignment="1">
      <alignment horizontal="left" vertical="center" wrapText="1"/>
    </xf>
    <xf numFmtId="0" fontId="1" fillId="0" borderId="4" xfId="0" applyFont="1" applyFill="1" applyBorder="1" applyAlignment="1">
      <alignment vertical="center" wrapText="1"/>
    </xf>
    <xf numFmtId="0" fontId="1" fillId="0" borderId="5" xfId="0" applyFont="1" applyFill="1" applyBorder="1" applyAlignment="1">
      <alignment vertical="center" wrapText="1"/>
    </xf>
    <xf numFmtId="14" fontId="1" fillId="0" borderId="5" xfId="0" applyNumberFormat="1" applyFont="1" applyFill="1" applyBorder="1" applyAlignment="1">
      <alignment horizontal="center" vertical="center" wrapText="1"/>
    </xf>
    <xf numFmtId="0" fontId="15" fillId="0" borderId="1" xfId="0" applyFont="1" applyFill="1" applyBorder="1" applyAlignment="1">
      <alignmen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vertical="center" wrapText="1"/>
    </xf>
    <xf numFmtId="49" fontId="5" fillId="0" borderId="1" xfId="0" applyNumberFormat="1" applyFont="1" applyFill="1" applyBorder="1" applyAlignment="1">
      <alignment vertical="center" wrapText="1"/>
    </xf>
    <xf numFmtId="0" fontId="10" fillId="0" borderId="1" xfId="0" applyFont="1" applyFill="1" applyBorder="1" applyAlignment="1">
      <alignment horizontal="center" vertical="center"/>
    </xf>
    <xf numFmtId="0" fontId="1" fillId="0" borderId="0" xfId="0" applyFont="1" applyFill="1" applyAlignment="1">
      <alignment horizontal="center" vertical="center"/>
    </xf>
    <xf numFmtId="0" fontId="10" fillId="0" borderId="1" xfId="0" applyFont="1" applyFill="1" applyBorder="1" applyAlignment="1">
      <alignment horizontal="left" vertical="center"/>
    </xf>
    <xf numFmtId="14" fontId="9" fillId="0" borderId="1" xfId="0" applyNumberFormat="1" applyFont="1" applyFill="1" applyBorder="1" applyAlignment="1">
      <alignment horizontal="center" vertical="center" wrapText="1"/>
    </xf>
    <xf numFmtId="0" fontId="7" fillId="0" borderId="0" xfId="0" applyFont="1" applyFill="1"/>
    <xf numFmtId="0" fontId="16" fillId="0" borderId="1" xfId="0" applyFont="1" applyFill="1" applyBorder="1" applyAlignment="1">
      <alignment vertical="center" wrapText="1"/>
    </xf>
    <xf numFmtId="14" fontId="16" fillId="0" borderId="1" xfId="0" applyNumberFormat="1" applyFont="1" applyFill="1" applyBorder="1" applyAlignment="1">
      <alignment horizontal="center" vertical="center" wrapText="1"/>
    </xf>
    <xf numFmtId="0" fontId="3" fillId="0" borderId="0" xfId="0" applyFont="1" applyFill="1" applyBorder="1"/>
    <xf numFmtId="0" fontId="3" fillId="0" borderId="0" xfId="0" applyFont="1" applyFill="1"/>
    <xf numFmtId="0" fontId="1" fillId="0" borderId="0" xfId="0" applyFont="1" applyFill="1" applyAlignment="1"/>
    <xf numFmtId="0" fontId="2" fillId="0" borderId="0" xfId="0" applyFont="1" applyFill="1" applyAlignment="1">
      <alignment horizontal="center"/>
    </xf>
    <xf numFmtId="1" fontId="1"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xf>
    <xf numFmtId="0" fontId="0" fillId="0" borderId="1" xfId="0" applyBorder="1" applyAlignment="1">
      <alignment horizontal="center" vertical="center"/>
    </xf>
    <xf numFmtId="1" fontId="18" fillId="0" borderId="1" xfId="0" applyNumberFormat="1" applyFont="1" applyBorder="1" applyAlignment="1">
      <alignment horizontal="center" vertical="center"/>
    </xf>
    <xf numFmtId="0" fontId="1" fillId="0" borderId="5" xfId="0" applyFont="1" applyFill="1" applyBorder="1"/>
    <xf numFmtId="0" fontId="3" fillId="0" borderId="1" xfId="0" applyFont="1" applyFill="1" applyBorder="1" applyAlignment="1">
      <alignment horizontal="center"/>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1" fillId="0" borderId="4" xfId="0" applyFont="1" applyFill="1" applyBorder="1" applyAlignment="1">
      <alignment horizontal="center" vertical="center"/>
    </xf>
    <xf numFmtId="0" fontId="11" fillId="0" borderId="6"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0" xfId="0" applyFont="1" applyFill="1" applyBorder="1" applyAlignment="1">
      <alignment horizontal="center" vertical="center"/>
    </xf>
    <xf numFmtId="0" fontId="0" fillId="0" borderId="1" xfId="0" applyFont="1" applyBorder="1" applyAlignment="1">
      <alignment horizontal="center" vertical="center"/>
    </xf>
    <xf numFmtId="0" fontId="3" fillId="0" borderId="1" xfId="0" applyFont="1" applyFill="1" applyBorder="1" applyAlignment="1">
      <alignment horizontal="center" wrapText="1"/>
    </xf>
    <xf numFmtId="0" fontId="4" fillId="0" borderId="1" xfId="0" applyFont="1" applyFill="1" applyBorder="1" applyAlignment="1">
      <alignment horizontal="center" vertical="center" wrapText="1"/>
    </xf>
    <xf numFmtId="0" fontId="3" fillId="0" borderId="1" xfId="0" applyFont="1" applyFill="1" applyBorder="1"/>
    <xf numFmtId="14" fontId="10" fillId="0" borderId="1" xfId="0" applyNumberFormat="1" applyFont="1" applyFill="1" applyBorder="1" applyAlignment="1">
      <alignment horizontal="center" vertical="center" wrapText="1"/>
    </xf>
    <xf numFmtId="0" fontId="4" fillId="0" borderId="1" xfId="0" applyFont="1" applyFill="1" applyBorder="1" applyAlignment="1">
      <alignment horizontal="center" wrapText="1"/>
    </xf>
    <xf numFmtId="14" fontId="3"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0" fillId="0" borderId="1" xfId="0" applyFont="1" applyFill="1" applyBorder="1" applyAlignment="1">
      <alignment horizontal="center"/>
    </xf>
    <xf numFmtId="0" fontId="10" fillId="0" borderId="0" xfId="0" applyFont="1" applyFill="1"/>
    <xf numFmtId="14" fontId="20"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0" xfId="0" applyFont="1" applyFill="1"/>
    <xf numFmtId="14" fontId="10"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1" fontId="11" fillId="0" borderId="1" xfId="0" applyNumberFormat="1" applyFont="1" applyFill="1" applyBorder="1" applyAlignment="1">
      <alignment horizontal="center" vertical="center"/>
    </xf>
    <xf numFmtId="0" fontId="22" fillId="0" borderId="1" xfId="0" applyFont="1" applyBorder="1" applyAlignment="1">
      <alignment horizontal="center" vertical="center"/>
    </xf>
    <xf numFmtId="1" fontId="1" fillId="2" borderId="1" xfId="0" applyNumberFormat="1"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1" fontId="0" fillId="2" borderId="1" xfId="0" applyNumberFormat="1" applyFill="1" applyBorder="1" applyAlignment="1">
      <alignment horizontal="center" vertical="center" wrapText="1"/>
    </xf>
    <xf numFmtId="1" fontId="0" fillId="0" borderId="1" xfId="0" applyNumberFormat="1" applyFont="1" applyBorder="1" applyAlignment="1">
      <alignment horizontal="center" vertical="center"/>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1" fillId="0" borderId="0" xfId="0" applyFont="1" applyAlignment="1">
      <alignment horizontal="center" vertical="center"/>
    </xf>
    <xf numFmtId="9" fontId="3" fillId="3" borderId="6" xfId="1" applyFont="1" applyFill="1" applyBorder="1" applyAlignment="1">
      <alignment horizontal="center" vertical="center" wrapText="1"/>
    </xf>
    <xf numFmtId="9" fontId="11" fillId="0" borderId="7" xfId="1" applyFont="1" applyFill="1" applyBorder="1" applyAlignment="1">
      <alignment horizontal="center" vertical="center" wrapText="1"/>
    </xf>
    <xf numFmtId="9" fontId="10" fillId="0" borderId="7" xfId="1" applyFont="1" applyFill="1" applyBorder="1" applyAlignment="1">
      <alignment horizontal="center" vertical="center" wrapText="1"/>
    </xf>
    <xf numFmtId="9" fontId="1" fillId="0" borderId="7" xfId="1" applyFont="1" applyFill="1" applyBorder="1" applyAlignment="1">
      <alignment horizontal="center" vertical="center" wrapText="1"/>
    </xf>
    <xf numFmtId="9" fontId="3" fillId="0" borderId="7" xfId="1" applyFont="1" applyFill="1" applyBorder="1" applyAlignment="1">
      <alignment horizontal="center" vertical="center" wrapText="1"/>
    </xf>
    <xf numFmtId="9" fontId="1" fillId="0" borderId="5" xfId="1" applyFont="1" applyFill="1" applyBorder="1" applyAlignment="1">
      <alignment horizontal="center" vertical="center" wrapText="1"/>
    </xf>
    <xf numFmtId="9" fontId="3" fillId="0" borderId="5" xfId="1" applyFont="1" applyFill="1" applyBorder="1" applyAlignment="1">
      <alignment horizontal="center" vertical="center" wrapText="1"/>
    </xf>
    <xf numFmtId="9" fontId="3" fillId="3" borderId="8" xfId="1" applyFont="1" applyFill="1" applyBorder="1" applyAlignment="1">
      <alignment horizontal="center" vertical="center" wrapText="1"/>
    </xf>
    <xf numFmtId="1" fontId="22" fillId="0" borderId="1" xfId="0" applyNumberFormat="1" applyFont="1" applyBorder="1" applyAlignment="1">
      <alignment horizontal="center" vertical="center" wrapText="1"/>
    </xf>
    <xf numFmtId="165" fontId="0" fillId="0" borderId="1" xfId="0" applyNumberFormat="1" applyBorder="1" applyAlignment="1">
      <alignment horizontal="center" vertical="center"/>
    </xf>
    <xf numFmtId="9" fontId="3" fillId="0" borderId="7" xfId="1"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xf>
    <xf numFmtId="9" fontId="3" fillId="4" borderId="10" xfId="1" applyFont="1" applyFill="1" applyBorder="1" applyAlignment="1">
      <alignment horizontal="center" vertical="center"/>
    </xf>
    <xf numFmtId="9" fontId="3" fillId="4" borderId="11" xfId="1" applyFont="1" applyFill="1" applyBorder="1" applyAlignment="1">
      <alignment horizontal="center" vertical="center"/>
    </xf>
    <xf numFmtId="9" fontId="3" fillId="4" borderId="10" xfId="1" applyNumberFormat="1" applyFont="1" applyFill="1" applyBorder="1" applyAlignment="1">
      <alignment horizontal="center" vertical="center"/>
    </xf>
    <xf numFmtId="9" fontId="10" fillId="4" borderId="9" xfId="1" applyFont="1" applyFill="1" applyBorder="1" applyAlignment="1">
      <alignment horizontal="center" vertical="center" wrapText="1"/>
    </xf>
    <xf numFmtId="9" fontId="10" fillId="4" borderId="10" xfId="1" applyFont="1" applyFill="1" applyBorder="1" applyAlignment="1">
      <alignment horizontal="center" vertical="center" wrapText="1"/>
    </xf>
    <xf numFmtId="9" fontId="3" fillId="4" borderId="10" xfId="1" applyFont="1" applyFill="1" applyBorder="1" applyAlignment="1">
      <alignment horizontal="center" vertical="center" wrapText="1"/>
    </xf>
    <xf numFmtId="0" fontId="23" fillId="0" borderId="0" xfId="0" applyFont="1" applyAlignment="1">
      <alignment horizontal="center"/>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11" fillId="0" borderId="2" xfId="0" applyFont="1" applyFill="1" applyBorder="1" applyAlignment="1">
      <alignment vertical="center" wrapText="1"/>
    </xf>
    <xf numFmtId="0" fontId="1" fillId="0" borderId="4" xfId="0" applyFont="1" applyFill="1" applyBorder="1" applyAlignment="1">
      <alignment vertical="center" wrapText="1"/>
    </xf>
  </cellXfs>
  <cellStyles count="2">
    <cellStyle name="Normale" xfId="0" builtinId="0"/>
    <cellStyle name="Percentuale" xfId="1" builtinId="5"/>
  </cellStyles>
  <dxfs count="0"/>
  <tableStyles count="0" defaultTableStyle="TableStyleMedium2" defaultPivotStyle="PivotStyleLight16"/>
  <colors>
    <mruColors>
      <color rgb="FFFFFFCC"/>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2</xdr:col>
      <xdr:colOff>569562</xdr:colOff>
      <xdr:row>2</xdr:row>
      <xdr:rowOff>8082</xdr:rowOff>
    </xdr:to>
    <xdr:pic>
      <xdr:nvPicPr>
        <xdr:cNvPr id="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0"/>
          <a:ext cx="5160612" cy="642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T410"/>
  <sheetViews>
    <sheetView tabSelected="1" view="pageBreakPreview" topLeftCell="A64" zoomScale="55" zoomScaleNormal="100" zoomScaleSheetLayoutView="55" workbookViewId="0">
      <selection activeCell="G62" sqref="G62"/>
    </sheetView>
  </sheetViews>
  <sheetFormatPr defaultColWidth="9.140625" defaultRowHeight="15.75" x14ac:dyDescent="0.25"/>
  <cols>
    <col min="1" max="1" width="35.7109375" style="1" customWidth="1"/>
    <col min="2" max="2" width="33.85546875" style="1" customWidth="1"/>
    <col min="3" max="3" width="48.28515625" style="1" customWidth="1"/>
    <col min="4" max="4" width="50.85546875" style="2" customWidth="1"/>
    <col min="5" max="5" width="25.28515625" style="3" hidden="1" customWidth="1"/>
    <col min="6" max="6" width="12" style="1" customWidth="1"/>
    <col min="7" max="7" width="28.5703125" style="3" customWidth="1"/>
    <col min="8" max="8" width="28.5703125" style="4" customWidth="1"/>
    <col min="9" max="9" width="18.140625" style="3" customWidth="1"/>
    <col min="10" max="10" width="28.7109375" style="1" customWidth="1"/>
    <col min="11" max="11" width="22.28515625" style="1" hidden="1" customWidth="1"/>
    <col min="12" max="12" width="26.28515625" style="103" customWidth="1"/>
    <col min="13" max="13" width="29.85546875" style="96" customWidth="1"/>
    <col min="14" max="14" width="22.28515625" style="132" customWidth="1"/>
    <col min="15" max="15" width="23.7109375" style="1" customWidth="1"/>
    <col min="16" max="16384" width="9.140625" style="1"/>
  </cols>
  <sheetData>
    <row r="1" spans="1:16" ht="25.5" customHeight="1" x14ac:dyDescent="0.25">
      <c r="L1" s="1"/>
    </row>
    <row r="2" spans="1:16" ht="26.25" x14ac:dyDescent="0.4">
      <c r="D2" s="151" t="s">
        <v>404</v>
      </c>
      <c r="E2" s="151"/>
      <c r="F2" s="151"/>
      <c r="G2" s="151"/>
      <c r="H2" s="151"/>
      <c r="L2" s="1"/>
    </row>
    <row r="3" spans="1:16" x14ac:dyDescent="0.25">
      <c r="L3" s="1"/>
    </row>
    <row r="4" spans="1:16" ht="28.5" customHeight="1" x14ac:dyDescent="0.25">
      <c r="L4" s="1"/>
    </row>
    <row r="5" spans="1:16" s="96" customFormat="1" ht="66.75" customHeight="1" thickBot="1" x14ac:dyDescent="0.3">
      <c r="A5" s="128" t="s">
        <v>0</v>
      </c>
      <c r="B5" s="128" t="s">
        <v>1</v>
      </c>
      <c r="C5" s="128" t="s">
        <v>2</v>
      </c>
      <c r="D5" s="128" t="s">
        <v>3</v>
      </c>
      <c r="E5" s="128" t="s">
        <v>4</v>
      </c>
      <c r="F5" s="128" t="s">
        <v>5</v>
      </c>
      <c r="G5" s="128" t="s">
        <v>6</v>
      </c>
      <c r="H5" s="129" t="s">
        <v>7</v>
      </c>
      <c r="I5" s="128" t="s">
        <v>8</v>
      </c>
      <c r="J5" s="128" t="s">
        <v>9</v>
      </c>
      <c r="K5" s="130" t="s">
        <v>10</v>
      </c>
      <c r="L5" s="128" t="s">
        <v>11</v>
      </c>
      <c r="M5" s="131" t="s">
        <v>395</v>
      </c>
      <c r="N5" s="133" t="s">
        <v>405</v>
      </c>
      <c r="O5" s="140" t="s">
        <v>406</v>
      </c>
    </row>
    <row r="6" spans="1:16" s="15" customFormat="1" ht="63.75" customHeight="1" x14ac:dyDescent="0.25">
      <c r="A6" s="8" t="s">
        <v>12</v>
      </c>
      <c r="B6" s="5" t="s">
        <v>13</v>
      </c>
      <c r="C6" s="9" t="s">
        <v>14</v>
      </c>
      <c r="D6" s="9" t="s">
        <v>15</v>
      </c>
      <c r="E6" s="10">
        <v>43830</v>
      </c>
      <c r="F6" s="6">
        <v>50</v>
      </c>
      <c r="G6" s="6" t="s">
        <v>16</v>
      </c>
      <c r="H6" s="12" t="s">
        <v>17</v>
      </c>
      <c r="I6" s="6"/>
      <c r="J6" s="6" t="s">
        <v>18</v>
      </c>
      <c r="K6" s="94"/>
      <c r="L6" s="123">
        <v>49</v>
      </c>
      <c r="M6" s="99" t="str">
        <f>+A6</f>
        <v>DIP DIAGNOSTICA</v>
      </c>
      <c r="N6" s="134">
        <f>L6/F6</f>
        <v>0.98</v>
      </c>
      <c r="O6" s="148">
        <v>0.98</v>
      </c>
      <c r="P6" s="15">
        <f>0.9*F6</f>
        <v>45</v>
      </c>
    </row>
    <row r="7" spans="1:16" s="15" customFormat="1" ht="106.5" customHeight="1" x14ac:dyDescent="0.25">
      <c r="A7" s="8" t="s">
        <v>12</v>
      </c>
      <c r="B7" s="5" t="s">
        <v>19</v>
      </c>
      <c r="C7" s="9" t="s">
        <v>20</v>
      </c>
      <c r="D7" s="9" t="s">
        <v>21</v>
      </c>
      <c r="E7" s="11" t="s">
        <v>22</v>
      </c>
      <c r="F7" s="6">
        <v>10</v>
      </c>
      <c r="G7" s="6" t="s">
        <v>23</v>
      </c>
      <c r="H7" s="12" t="s">
        <v>17</v>
      </c>
      <c r="I7" s="6"/>
      <c r="J7" s="6" t="s">
        <v>18</v>
      </c>
      <c r="K7" s="94"/>
      <c r="L7" s="92">
        <v>10</v>
      </c>
      <c r="M7" s="99" t="str">
        <f t="shared" ref="M7:M29" si="0">+A7</f>
        <v>DIP DIAGNOSTICA</v>
      </c>
      <c r="N7" s="134">
        <f t="shared" ref="N7:N11" si="1">L7/F7</f>
        <v>1</v>
      </c>
      <c r="O7" s="149"/>
    </row>
    <row r="8" spans="1:16" s="15" customFormat="1" ht="61.5" customHeight="1" x14ac:dyDescent="0.25">
      <c r="A8" s="8" t="s">
        <v>12</v>
      </c>
      <c r="B8" s="5" t="s">
        <v>24</v>
      </c>
      <c r="C8" s="9" t="s">
        <v>25</v>
      </c>
      <c r="D8" s="9" t="s">
        <v>26</v>
      </c>
      <c r="E8" s="10">
        <v>43830</v>
      </c>
      <c r="F8" s="6">
        <v>10</v>
      </c>
      <c r="G8" s="6" t="s">
        <v>27</v>
      </c>
      <c r="H8" s="12" t="s">
        <v>17</v>
      </c>
      <c r="I8" s="6"/>
      <c r="J8" s="6" t="s">
        <v>18</v>
      </c>
      <c r="K8" s="94"/>
      <c r="L8" s="142">
        <v>9.2799999999999994</v>
      </c>
      <c r="M8" s="99" t="str">
        <f t="shared" si="0"/>
        <v>DIP DIAGNOSTICA</v>
      </c>
      <c r="N8" s="134">
        <f t="shared" si="1"/>
        <v>0.92799999999999994</v>
      </c>
      <c r="O8" s="149"/>
    </row>
    <row r="9" spans="1:16" s="15" customFormat="1" ht="45" customHeight="1" x14ac:dyDescent="0.25">
      <c r="A9" s="8" t="s">
        <v>12</v>
      </c>
      <c r="B9" s="5" t="s">
        <v>28</v>
      </c>
      <c r="C9" s="9" t="s">
        <v>29</v>
      </c>
      <c r="D9" s="9" t="s">
        <v>30</v>
      </c>
      <c r="E9" s="10">
        <v>43830</v>
      </c>
      <c r="F9" s="11">
        <v>10</v>
      </c>
      <c r="G9" s="6" t="s">
        <v>31</v>
      </c>
      <c r="H9" s="12" t="s">
        <v>17</v>
      </c>
      <c r="I9" s="6"/>
      <c r="J9" s="6" t="s">
        <v>18</v>
      </c>
      <c r="K9" s="94"/>
      <c r="L9" s="141">
        <v>10</v>
      </c>
      <c r="M9" s="99" t="str">
        <f t="shared" si="0"/>
        <v>DIP DIAGNOSTICA</v>
      </c>
      <c r="N9" s="134">
        <f t="shared" si="1"/>
        <v>1</v>
      </c>
      <c r="O9" s="149"/>
    </row>
    <row r="10" spans="1:16" s="15" customFormat="1" ht="45" customHeight="1" x14ac:dyDescent="0.25">
      <c r="A10" s="8" t="s">
        <v>12</v>
      </c>
      <c r="B10" s="5" t="s">
        <v>32</v>
      </c>
      <c r="C10" s="9" t="s">
        <v>33</v>
      </c>
      <c r="D10" s="9" t="s">
        <v>15</v>
      </c>
      <c r="E10" s="10">
        <v>43830</v>
      </c>
      <c r="F10" s="11">
        <v>20</v>
      </c>
      <c r="G10" s="6" t="s">
        <v>34</v>
      </c>
      <c r="H10" s="12" t="s">
        <v>17</v>
      </c>
      <c r="I10" s="6"/>
      <c r="J10" s="6" t="s">
        <v>18</v>
      </c>
      <c r="K10" s="94"/>
      <c r="L10" s="127">
        <v>20</v>
      </c>
      <c r="M10" s="99" t="str">
        <f t="shared" si="0"/>
        <v>DIP DIAGNOSTICA</v>
      </c>
      <c r="N10" s="134">
        <f t="shared" si="1"/>
        <v>1</v>
      </c>
      <c r="O10" s="149"/>
    </row>
    <row r="11" spans="1:16" s="87" customFormat="1" ht="46.5" customHeight="1" x14ac:dyDescent="0.25">
      <c r="A11" s="8" t="s">
        <v>12</v>
      </c>
      <c r="B11" s="7" t="s">
        <v>35</v>
      </c>
      <c r="C11" s="46"/>
      <c r="D11" s="46"/>
      <c r="E11" s="106"/>
      <c r="F11" s="47">
        <v>100</v>
      </c>
      <c r="G11" s="95"/>
      <c r="H11" s="107" t="s">
        <v>17</v>
      </c>
      <c r="I11" s="95"/>
      <c r="J11" s="8" t="s">
        <v>18</v>
      </c>
      <c r="K11" s="94"/>
      <c r="L11" s="91">
        <f>SUM(L6:L10)</f>
        <v>98.28</v>
      </c>
      <c r="M11" s="100" t="str">
        <f t="shared" si="0"/>
        <v>DIP DIAGNOSTICA</v>
      </c>
      <c r="N11" s="135">
        <f t="shared" si="1"/>
        <v>0.98280000000000001</v>
      </c>
      <c r="O11" s="149"/>
    </row>
    <row r="12" spans="1:16" s="15" customFormat="1" ht="69" customHeight="1" x14ac:dyDescent="0.25">
      <c r="A12" s="8" t="s">
        <v>36</v>
      </c>
      <c r="B12" s="5" t="s">
        <v>402</v>
      </c>
      <c r="C12" s="9" t="s">
        <v>14</v>
      </c>
      <c r="D12" s="9" t="s">
        <v>15</v>
      </c>
      <c r="E12" s="10">
        <v>43830</v>
      </c>
      <c r="F12" s="6">
        <v>50</v>
      </c>
      <c r="G12" s="6" t="s">
        <v>16</v>
      </c>
      <c r="H12" s="12" t="s">
        <v>17</v>
      </c>
      <c r="I12" s="45"/>
      <c r="J12" s="6" t="s">
        <v>18</v>
      </c>
      <c r="K12" s="94"/>
      <c r="L12" s="122">
        <v>50</v>
      </c>
      <c r="M12" s="99" t="str">
        <f t="shared" si="0"/>
        <v>DIP NEUROCHIRURGIA</v>
      </c>
      <c r="N12" s="134">
        <f>L12/F12</f>
        <v>1</v>
      </c>
      <c r="O12" s="145">
        <v>0.9996666666666667</v>
      </c>
    </row>
    <row r="13" spans="1:16" s="15" customFormat="1" ht="125.25" customHeight="1" x14ac:dyDescent="0.25">
      <c r="A13" s="8" t="s">
        <v>36</v>
      </c>
      <c r="B13" s="5" t="s">
        <v>19</v>
      </c>
      <c r="C13" s="9" t="s">
        <v>20</v>
      </c>
      <c r="D13" s="9" t="s">
        <v>21</v>
      </c>
      <c r="E13" s="11" t="s">
        <v>22</v>
      </c>
      <c r="F13" s="6">
        <v>20</v>
      </c>
      <c r="G13" s="6" t="s">
        <v>23</v>
      </c>
      <c r="H13" s="12" t="s">
        <v>17</v>
      </c>
      <c r="I13" s="45"/>
      <c r="J13" s="6" t="s">
        <v>18</v>
      </c>
      <c r="K13" s="94"/>
      <c r="L13" s="90">
        <v>20</v>
      </c>
      <c r="M13" s="99" t="str">
        <f t="shared" si="0"/>
        <v>DIP NEUROCHIRURGIA</v>
      </c>
      <c r="N13" s="134">
        <f t="shared" ref="N13:N17" si="2">L13/F13</f>
        <v>1</v>
      </c>
      <c r="O13" s="145"/>
    </row>
    <row r="14" spans="1:16" s="15" customFormat="1" ht="69" customHeight="1" x14ac:dyDescent="0.25">
      <c r="A14" s="8" t="s">
        <v>36</v>
      </c>
      <c r="B14" s="5" t="s">
        <v>24</v>
      </c>
      <c r="C14" s="9" t="s">
        <v>25</v>
      </c>
      <c r="D14" s="9" t="s">
        <v>26</v>
      </c>
      <c r="E14" s="10">
        <v>43830</v>
      </c>
      <c r="F14" s="6">
        <v>10</v>
      </c>
      <c r="G14" s="6" t="s">
        <v>27</v>
      </c>
      <c r="H14" s="12" t="s">
        <v>17</v>
      </c>
      <c r="I14" s="45"/>
      <c r="J14" s="6" t="s">
        <v>18</v>
      </c>
      <c r="K14" s="94"/>
      <c r="L14" s="90">
        <v>9.9666666666666668</v>
      </c>
      <c r="M14" s="99" t="str">
        <f t="shared" si="0"/>
        <v>DIP NEUROCHIRURGIA</v>
      </c>
      <c r="N14" s="134">
        <f t="shared" si="2"/>
        <v>0.9966666666666667</v>
      </c>
      <c r="O14" s="145"/>
    </row>
    <row r="15" spans="1:16" s="15" customFormat="1" ht="82.5" customHeight="1" x14ac:dyDescent="0.25">
      <c r="A15" s="8" t="s">
        <v>36</v>
      </c>
      <c r="B15" s="5" t="s">
        <v>28</v>
      </c>
      <c r="C15" s="9" t="s">
        <v>29</v>
      </c>
      <c r="D15" s="9" t="s">
        <v>30</v>
      </c>
      <c r="E15" s="10">
        <v>43830</v>
      </c>
      <c r="F15" s="6">
        <v>10</v>
      </c>
      <c r="G15" s="6" t="s">
        <v>31</v>
      </c>
      <c r="H15" s="12" t="s">
        <v>17</v>
      </c>
      <c r="I15" s="45"/>
      <c r="J15" s="6" t="s">
        <v>18</v>
      </c>
      <c r="K15" s="94"/>
      <c r="L15" s="122">
        <v>10</v>
      </c>
      <c r="M15" s="99" t="str">
        <f t="shared" si="0"/>
        <v>DIP NEUROCHIRURGIA</v>
      </c>
      <c r="N15" s="134">
        <f t="shared" si="2"/>
        <v>1</v>
      </c>
      <c r="O15" s="145"/>
    </row>
    <row r="16" spans="1:16" s="15" customFormat="1" ht="72.75" customHeight="1" x14ac:dyDescent="0.25">
      <c r="A16" s="8" t="s">
        <v>36</v>
      </c>
      <c r="B16" s="5" t="s">
        <v>32</v>
      </c>
      <c r="C16" s="9" t="s">
        <v>33</v>
      </c>
      <c r="D16" s="9" t="s">
        <v>15</v>
      </c>
      <c r="E16" s="10">
        <v>43830</v>
      </c>
      <c r="F16" s="6">
        <v>10</v>
      </c>
      <c r="G16" s="6" t="s">
        <v>34</v>
      </c>
      <c r="H16" s="12" t="s">
        <v>17</v>
      </c>
      <c r="I16" s="45"/>
      <c r="J16" s="6" t="s">
        <v>18</v>
      </c>
      <c r="K16" s="94"/>
      <c r="L16" s="90">
        <v>10</v>
      </c>
      <c r="M16" s="99" t="str">
        <f t="shared" si="0"/>
        <v>DIP NEUROCHIRURGIA</v>
      </c>
      <c r="N16" s="134">
        <f t="shared" si="2"/>
        <v>1</v>
      </c>
      <c r="O16" s="145"/>
    </row>
    <row r="17" spans="1:15" s="87" customFormat="1" ht="41.25" customHeight="1" x14ac:dyDescent="0.25">
      <c r="A17" s="8" t="s">
        <v>36</v>
      </c>
      <c r="B17" s="5" t="s">
        <v>35</v>
      </c>
      <c r="C17" s="9"/>
      <c r="D17" s="9"/>
      <c r="E17" s="49"/>
      <c r="F17" s="8">
        <v>100</v>
      </c>
      <c r="G17" s="8"/>
      <c r="H17" s="107" t="s">
        <v>17</v>
      </c>
      <c r="I17" s="95"/>
      <c r="J17" s="8" t="s">
        <v>18</v>
      </c>
      <c r="K17" s="94"/>
      <c r="L17" s="91">
        <f>+SUM(L12:L16)</f>
        <v>99.966666666666669</v>
      </c>
      <c r="M17" s="100" t="str">
        <f t="shared" si="0"/>
        <v>DIP NEUROCHIRURGIA</v>
      </c>
      <c r="N17" s="135">
        <f t="shared" si="2"/>
        <v>0.9996666666666667</v>
      </c>
      <c r="O17" s="145"/>
    </row>
    <row r="18" spans="1:15" s="15" customFormat="1" ht="48" customHeight="1" x14ac:dyDescent="0.25">
      <c r="A18" s="8" t="s">
        <v>37</v>
      </c>
      <c r="B18" s="5" t="s">
        <v>13</v>
      </c>
      <c r="C18" s="9" t="s">
        <v>14</v>
      </c>
      <c r="D18" s="9" t="s">
        <v>15</v>
      </c>
      <c r="E18" s="10">
        <v>43830</v>
      </c>
      <c r="F18" s="6">
        <v>50</v>
      </c>
      <c r="G18" s="6" t="s">
        <v>16</v>
      </c>
      <c r="H18" s="12" t="s">
        <v>17</v>
      </c>
      <c r="I18" s="45"/>
      <c r="J18" s="6" t="s">
        <v>18</v>
      </c>
      <c r="K18" s="94"/>
      <c r="L18" s="105">
        <v>50</v>
      </c>
      <c r="M18" s="99" t="str">
        <f t="shared" si="0"/>
        <v>DIP NEUROSCIENZE CLINICHE</v>
      </c>
      <c r="N18" s="134">
        <f>L18/F18</f>
        <v>1</v>
      </c>
      <c r="O18" s="145">
        <v>1</v>
      </c>
    </row>
    <row r="19" spans="1:15" s="15" customFormat="1" ht="121.5" customHeight="1" x14ac:dyDescent="0.25">
      <c r="A19" s="8" t="s">
        <v>37</v>
      </c>
      <c r="B19" s="5" t="s">
        <v>19</v>
      </c>
      <c r="C19" s="9" t="s">
        <v>20</v>
      </c>
      <c r="D19" s="9" t="s">
        <v>21</v>
      </c>
      <c r="E19" s="11" t="s">
        <v>22</v>
      </c>
      <c r="F19" s="6">
        <v>10</v>
      </c>
      <c r="G19" s="6" t="s">
        <v>23</v>
      </c>
      <c r="H19" s="12" t="s">
        <v>17</v>
      </c>
      <c r="I19" s="45"/>
      <c r="J19" s="6" t="s">
        <v>18</v>
      </c>
      <c r="K19" s="94"/>
      <c r="L19" s="105">
        <v>10</v>
      </c>
      <c r="M19" s="99" t="str">
        <f t="shared" si="0"/>
        <v>DIP NEUROSCIENZE CLINICHE</v>
      </c>
      <c r="N19" s="134">
        <f t="shared" ref="N19:N23" si="3">L19/F19</f>
        <v>1</v>
      </c>
      <c r="O19" s="145"/>
    </row>
    <row r="20" spans="1:15" s="15" customFormat="1" ht="123.75" customHeight="1" x14ac:dyDescent="0.25">
      <c r="A20" s="8" t="s">
        <v>37</v>
      </c>
      <c r="B20" s="5" t="s">
        <v>24</v>
      </c>
      <c r="C20" s="9" t="s">
        <v>25</v>
      </c>
      <c r="D20" s="9" t="s">
        <v>26</v>
      </c>
      <c r="E20" s="10">
        <v>43830</v>
      </c>
      <c r="F20" s="6">
        <v>10</v>
      </c>
      <c r="G20" s="6" t="s">
        <v>27</v>
      </c>
      <c r="H20" s="12" t="s">
        <v>17</v>
      </c>
      <c r="I20" s="45"/>
      <c r="J20" s="6" t="s">
        <v>18</v>
      </c>
      <c r="K20" s="94"/>
      <c r="L20" s="105">
        <v>9.57</v>
      </c>
      <c r="M20" s="99" t="str">
        <f t="shared" si="0"/>
        <v>DIP NEUROSCIENZE CLINICHE</v>
      </c>
      <c r="N20" s="134">
        <f t="shared" si="3"/>
        <v>0.95700000000000007</v>
      </c>
      <c r="O20" s="145"/>
    </row>
    <row r="21" spans="1:15" s="15" customFormat="1" ht="91.5" customHeight="1" x14ac:dyDescent="0.25">
      <c r="A21" s="8" t="s">
        <v>37</v>
      </c>
      <c r="B21" s="5" t="s">
        <v>28</v>
      </c>
      <c r="C21" s="9" t="s">
        <v>29</v>
      </c>
      <c r="D21" s="9" t="s">
        <v>30</v>
      </c>
      <c r="E21" s="10">
        <v>43830</v>
      </c>
      <c r="F21" s="6">
        <v>10</v>
      </c>
      <c r="G21" s="6" t="s">
        <v>31</v>
      </c>
      <c r="H21" s="12" t="s">
        <v>17</v>
      </c>
      <c r="I21" s="45"/>
      <c r="J21" s="6" t="s">
        <v>18</v>
      </c>
      <c r="K21" s="94"/>
      <c r="L21" s="105">
        <v>10</v>
      </c>
      <c r="M21" s="99" t="str">
        <f t="shared" si="0"/>
        <v>DIP NEUROSCIENZE CLINICHE</v>
      </c>
      <c r="N21" s="134">
        <f t="shared" si="3"/>
        <v>1</v>
      </c>
      <c r="O21" s="145"/>
    </row>
    <row r="22" spans="1:15" s="15" customFormat="1" ht="136.5" customHeight="1" x14ac:dyDescent="0.25">
      <c r="A22" s="8" t="s">
        <v>37</v>
      </c>
      <c r="B22" s="5" t="s">
        <v>32</v>
      </c>
      <c r="C22" s="9" t="s">
        <v>33</v>
      </c>
      <c r="D22" s="9" t="s">
        <v>15</v>
      </c>
      <c r="E22" s="10">
        <v>43830</v>
      </c>
      <c r="F22" s="11">
        <v>20</v>
      </c>
      <c r="G22" s="6" t="s">
        <v>34</v>
      </c>
      <c r="H22" s="12" t="s">
        <v>17</v>
      </c>
      <c r="I22" s="45"/>
      <c r="J22" s="6" t="s">
        <v>18</v>
      </c>
      <c r="K22" s="94"/>
      <c r="L22" s="105">
        <v>20</v>
      </c>
      <c r="M22" s="99" t="str">
        <f t="shared" si="0"/>
        <v>DIP NEUROSCIENZE CLINICHE</v>
      </c>
      <c r="N22" s="134">
        <f t="shared" si="3"/>
        <v>1</v>
      </c>
      <c r="O22" s="145"/>
    </row>
    <row r="23" spans="1:15" s="87" customFormat="1" ht="46.5" customHeight="1" x14ac:dyDescent="0.25">
      <c r="A23" s="8" t="s">
        <v>37</v>
      </c>
      <c r="B23" s="5" t="s">
        <v>35</v>
      </c>
      <c r="C23" s="46"/>
      <c r="D23" s="46"/>
      <c r="E23" s="106"/>
      <c r="F23" s="48">
        <v>100</v>
      </c>
      <c r="G23" s="95"/>
      <c r="H23" s="107" t="s">
        <v>17</v>
      </c>
      <c r="I23" s="95"/>
      <c r="J23" s="8" t="s">
        <v>18</v>
      </c>
      <c r="K23" s="94"/>
      <c r="L23" s="93">
        <f>SUM(L18:L22)</f>
        <v>99.57</v>
      </c>
      <c r="M23" s="100" t="str">
        <f t="shared" si="0"/>
        <v>DIP NEUROSCIENZE CLINICHE</v>
      </c>
      <c r="N23" s="135">
        <f t="shared" si="3"/>
        <v>0.99569999999999992</v>
      </c>
      <c r="O23" s="145"/>
    </row>
    <row r="24" spans="1:15" s="15" customFormat="1" ht="47.25" customHeight="1" x14ac:dyDescent="0.25">
      <c r="A24" s="8" t="s">
        <v>38</v>
      </c>
      <c r="B24" s="5" t="s">
        <v>13</v>
      </c>
      <c r="C24" s="9" t="s">
        <v>14</v>
      </c>
      <c r="D24" s="9" t="s">
        <v>15</v>
      </c>
      <c r="E24" s="10">
        <v>43830</v>
      </c>
      <c r="F24" s="126">
        <v>55.555555555555557</v>
      </c>
      <c r="G24" s="6" t="s">
        <v>16</v>
      </c>
      <c r="H24" s="12" t="s">
        <v>17</v>
      </c>
      <c r="I24" s="45"/>
      <c r="J24" s="6" t="s">
        <v>18</v>
      </c>
      <c r="K24" s="94"/>
      <c r="L24" s="126">
        <v>55.555555555555557</v>
      </c>
      <c r="M24" s="99" t="str">
        <f t="shared" si="0"/>
        <v>DIP NEUROSCIENZE PEDIATRICHE</v>
      </c>
      <c r="N24" s="134">
        <f>L24/F24</f>
        <v>1</v>
      </c>
      <c r="O24" s="145">
        <v>1</v>
      </c>
    </row>
    <row r="25" spans="1:15" s="15" customFormat="1" ht="110.25" customHeight="1" x14ac:dyDescent="0.25">
      <c r="A25" s="8" t="s">
        <v>38</v>
      </c>
      <c r="B25" s="5" t="s">
        <v>19</v>
      </c>
      <c r="C25" s="9" t="s">
        <v>20</v>
      </c>
      <c r="D25" s="9" t="s">
        <v>21</v>
      </c>
      <c r="E25" s="11" t="s">
        <v>22</v>
      </c>
      <c r="F25" s="126">
        <v>11.111111111111111</v>
      </c>
      <c r="G25" s="6" t="s">
        <v>23</v>
      </c>
      <c r="H25" s="12" t="s">
        <v>17</v>
      </c>
      <c r="I25" s="45"/>
      <c r="J25" s="6" t="s">
        <v>18</v>
      </c>
      <c r="K25" s="94"/>
      <c r="L25" s="126">
        <v>11.111111111111111</v>
      </c>
      <c r="M25" s="99" t="str">
        <f t="shared" si="0"/>
        <v>DIP NEUROSCIENZE PEDIATRICHE</v>
      </c>
      <c r="N25" s="134">
        <f t="shared" ref="N25:N29" si="4">L25/F25</f>
        <v>1</v>
      </c>
      <c r="O25" s="145"/>
    </row>
    <row r="26" spans="1:15" s="15" customFormat="1" ht="65.25" customHeight="1" x14ac:dyDescent="0.25">
      <c r="A26" s="8" t="s">
        <v>38</v>
      </c>
      <c r="B26" s="5" t="s">
        <v>24</v>
      </c>
      <c r="C26" s="9" t="s">
        <v>25</v>
      </c>
      <c r="D26" s="9" t="s">
        <v>26</v>
      </c>
      <c r="E26" s="10">
        <v>43830</v>
      </c>
      <c r="F26" s="126">
        <v>11.111111111111111</v>
      </c>
      <c r="G26" s="6" t="s">
        <v>27</v>
      </c>
      <c r="H26" s="12" t="s">
        <v>17</v>
      </c>
      <c r="I26" s="45"/>
      <c r="J26" s="6" t="s">
        <v>18</v>
      </c>
      <c r="K26" s="94"/>
      <c r="L26" s="126">
        <v>11.111111111111111</v>
      </c>
      <c r="M26" s="99" t="str">
        <f t="shared" si="0"/>
        <v>DIP NEUROSCIENZE PEDIATRICHE</v>
      </c>
      <c r="N26" s="134">
        <f t="shared" si="4"/>
        <v>1</v>
      </c>
      <c r="O26" s="145"/>
    </row>
    <row r="27" spans="1:15" s="15" customFormat="1" ht="50.25" customHeight="1" x14ac:dyDescent="0.25">
      <c r="A27" s="8" t="s">
        <v>38</v>
      </c>
      <c r="B27" s="5" t="s">
        <v>28</v>
      </c>
      <c r="C27" s="9" t="s">
        <v>29</v>
      </c>
      <c r="D27" s="9" t="s">
        <v>30</v>
      </c>
      <c r="E27" s="10">
        <v>43830</v>
      </c>
      <c r="F27" s="126" t="s">
        <v>403</v>
      </c>
      <c r="G27" s="6" t="s">
        <v>31</v>
      </c>
      <c r="H27" s="12" t="s">
        <v>17</v>
      </c>
      <c r="I27" s="45"/>
      <c r="J27" s="6" t="s">
        <v>18</v>
      </c>
      <c r="K27" s="94"/>
      <c r="L27" s="126" t="s">
        <v>403</v>
      </c>
      <c r="M27" s="99" t="str">
        <f t="shared" si="0"/>
        <v>DIP NEUROSCIENZE PEDIATRICHE</v>
      </c>
      <c r="N27" s="134" t="s">
        <v>403</v>
      </c>
      <c r="O27" s="145"/>
    </row>
    <row r="28" spans="1:15" s="15" customFormat="1" ht="78.75" customHeight="1" x14ac:dyDescent="0.25">
      <c r="A28" s="8" t="s">
        <v>38</v>
      </c>
      <c r="B28" s="5" t="s">
        <v>32</v>
      </c>
      <c r="C28" s="9" t="s">
        <v>33</v>
      </c>
      <c r="D28" s="9" t="s">
        <v>15</v>
      </c>
      <c r="E28" s="10">
        <v>43830</v>
      </c>
      <c r="F28" s="126">
        <v>22.222222222222221</v>
      </c>
      <c r="G28" s="6" t="s">
        <v>34</v>
      </c>
      <c r="H28" s="12" t="s">
        <v>17</v>
      </c>
      <c r="I28" s="45"/>
      <c r="J28" s="6" t="s">
        <v>18</v>
      </c>
      <c r="K28" s="94"/>
      <c r="L28" s="126">
        <v>22.222222222222221</v>
      </c>
      <c r="M28" s="99" t="str">
        <f t="shared" si="0"/>
        <v>DIP NEUROSCIENZE PEDIATRICHE</v>
      </c>
      <c r="N28" s="134">
        <f t="shared" si="4"/>
        <v>1</v>
      </c>
      <c r="O28" s="145"/>
    </row>
    <row r="29" spans="1:15" s="87" customFormat="1" ht="66" customHeight="1" x14ac:dyDescent="0.25">
      <c r="A29" s="8" t="s">
        <v>38</v>
      </c>
      <c r="B29" s="5" t="s">
        <v>35</v>
      </c>
      <c r="C29" s="46"/>
      <c r="D29" s="46"/>
      <c r="E29" s="106"/>
      <c r="F29" s="49">
        <v>100</v>
      </c>
      <c r="G29" s="95"/>
      <c r="H29" s="107" t="s">
        <v>17</v>
      </c>
      <c r="I29" s="95"/>
      <c r="J29" s="8" t="s">
        <v>18</v>
      </c>
      <c r="K29" s="94"/>
      <c r="L29" s="91">
        <f>SUM(L24:L28)</f>
        <v>100</v>
      </c>
      <c r="M29" s="100" t="str">
        <f t="shared" si="0"/>
        <v>DIP NEUROSCIENZE PEDIATRICHE</v>
      </c>
      <c r="N29" s="135">
        <f t="shared" si="4"/>
        <v>1</v>
      </c>
      <c r="O29" s="145"/>
    </row>
    <row r="30" spans="1:15" s="15" customFormat="1" ht="159" customHeight="1" x14ac:dyDescent="0.25">
      <c r="A30" s="8" t="s">
        <v>47</v>
      </c>
      <c r="B30" s="5" t="s">
        <v>13</v>
      </c>
      <c r="C30" s="9" t="s">
        <v>14</v>
      </c>
      <c r="D30" s="9" t="s">
        <v>15</v>
      </c>
      <c r="E30" s="10">
        <v>43830</v>
      </c>
      <c r="F30" s="124">
        <v>55.555555555555557</v>
      </c>
      <c r="G30" s="6" t="s">
        <v>16</v>
      </c>
      <c r="H30" s="12" t="s">
        <v>17</v>
      </c>
      <c r="I30" s="13"/>
      <c r="J30" s="6" t="s">
        <v>48</v>
      </c>
      <c r="K30" s="94"/>
      <c r="L30" s="124">
        <v>55.555555555555557</v>
      </c>
      <c r="M30" s="101" t="s">
        <v>12</v>
      </c>
      <c r="N30" s="136">
        <f t="shared" ref="N30:N35" si="5">L30/F30</f>
        <v>1</v>
      </c>
      <c r="O30" s="150">
        <v>0.98</v>
      </c>
    </row>
    <row r="31" spans="1:15" s="15" customFormat="1" ht="102" customHeight="1" x14ac:dyDescent="0.25">
      <c r="A31" s="8" t="s">
        <v>47</v>
      </c>
      <c r="B31" s="5" t="s">
        <v>19</v>
      </c>
      <c r="C31" s="9" t="s">
        <v>20</v>
      </c>
      <c r="D31" s="9" t="s">
        <v>21</v>
      </c>
      <c r="E31" s="11" t="s">
        <v>22</v>
      </c>
      <c r="F31" s="124">
        <v>11.111111111111111</v>
      </c>
      <c r="G31" s="6" t="s">
        <v>23</v>
      </c>
      <c r="H31" s="12" t="s">
        <v>17</v>
      </c>
      <c r="I31" s="13"/>
      <c r="J31" s="6" t="s">
        <v>48</v>
      </c>
      <c r="K31" s="94"/>
      <c r="L31" s="124">
        <v>11.111111111111111</v>
      </c>
      <c r="M31" s="101" t="s">
        <v>12</v>
      </c>
      <c r="N31" s="136">
        <f t="shared" si="5"/>
        <v>1</v>
      </c>
      <c r="O31" s="150"/>
    </row>
    <row r="32" spans="1:15" s="15" customFormat="1" ht="31.5" customHeight="1" x14ac:dyDescent="0.25">
      <c r="A32" s="8" t="s">
        <v>47</v>
      </c>
      <c r="B32" s="5" t="s">
        <v>24</v>
      </c>
      <c r="C32" s="9" t="s">
        <v>25</v>
      </c>
      <c r="D32" s="9" t="s">
        <v>26</v>
      </c>
      <c r="E32" s="10">
        <v>43830</v>
      </c>
      <c r="F32" s="124">
        <v>11.111111111111111</v>
      </c>
      <c r="G32" s="6" t="s">
        <v>27</v>
      </c>
      <c r="H32" s="12" t="s">
        <v>17</v>
      </c>
      <c r="I32" s="13"/>
      <c r="J32" s="6" t="s">
        <v>48</v>
      </c>
      <c r="K32" s="94"/>
      <c r="L32" s="124">
        <f>0.85*F32</f>
        <v>9.4444444444444446</v>
      </c>
      <c r="M32" s="101" t="s">
        <v>12</v>
      </c>
      <c r="N32" s="136">
        <f t="shared" si="5"/>
        <v>0.85000000000000009</v>
      </c>
      <c r="O32" s="150"/>
    </row>
    <row r="33" spans="1:15" s="15" customFormat="1" ht="56.25" customHeight="1" x14ac:dyDescent="0.25">
      <c r="A33" s="8" t="s">
        <v>47</v>
      </c>
      <c r="B33" s="5" t="s">
        <v>28</v>
      </c>
      <c r="C33" s="9" t="s">
        <v>29</v>
      </c>
      <c r="D33" s="9" t="s">
        <v>30</v>
      </c>
      <c r="E33" s="10">
        <v>43830</v>
      </c>
      <c r="F33" s="125" t="s">
        <v>403</v>
      </c>
      <c r="G33" s="6" t="s">
        <v>31</v>
      </c>
      <c r="H33" s="12" t="s">
        <v>17</v>
      </c>
      <c r="I33" s="13"/>
      <c r="J33" s="6" t="s">
        <v>48</v>
      </c>
      <c r="K33" s="94"/>
      <c r="L33" s="125" t="s">
        <v>403</v>
      </c>
      <c r="M33" s="101" t="s">
        <v>12</v>
      </c>
      <c r="N33" s="136" t="s">
        <v>403</v>
      </c>
      <c r="O33" s="150"/>
    </row>
    <row r="34" spans="1:15" s="15" customFormat="1" ht="93.75" customHeight="1" x14ac:dyDescent="0.25">
      <c r="A34" s="8" t="s">
        <v>47</v>
      </c>
      <c r="B34" s="5" t="s">
        <v>32</v>
      </c>
      <c r="C34" s="9" t="s">
        <v>33</v>
      </c>
      <c r="D34" s="9" t="s">
        <v>15</v>
      </c>
      <c r="E34" s="10">
        <v>43830</v>
      </c>
      <c r="F34" s="125">
        <v>22.222222222222221</v>
      </c>
      <c r="G34" s="6" t="s">
        <v>34</v>
      </c>
      <c r="H34" s="12" t="s">
        <v>17</v>
      </c>
      <c r="I34" s="13"/>
      <c r="J34" s="6" t="s">
        <v>48</v>
      </c>
      <c r="K34" s="94"/>
      <c r="L34" s="125">
        <v>22.222222222222221</v>
      </c>
      <c r="M34" s="101" t="s">
        <v>12</v>
      </c>
      <c r="N34" s="136">
        <f t="shared" si="5"/>
        <v>1</v>
      </c>
      <c r="O34" s="150"/>
    </row>
    <row r="35" spans="1:15" s="87" customFormat="1" ht="67.5" customHeight="1" x14ac:dyDescent="0.25">
      <c r="A35" s="8" t="s">
        <v>47</v>
      </c>
      <c r="B35" s="8" t="s">
        <v>35</v>
      </c>
      <c r="C35" s="46"/>
      <c r="D35" s="46"/>
      <c r="E35" s="106"/>
      <c r="F35" s="48">
        <v>100</v>
      </c>
      <c r="G35" s="8"/>
      <c r="H35" s="107" t="s">
        <v>17</v>
      </c>
      <c r="I35" s="108"/>
      <c r="J35" s="8" t="s">
        <v>48</v>
      </c>
      <c r="K35" s="94"/>
      <c r="L35" s="91">
        <f>SUM(L30:L34)</f>
        <v>98.333333333333343</v>
      </c>
      <c r="M35" s="102" t="s">
        <v>12</v>
      </c>
      <c r="N35" s="137">
        <f t="shared" si="5"/>
        <v>0.98333333333333339</v>
      </c>
      <c r="O35" s="150"/>
    </row>
    <row r="36" spans="1:15" s="15" customFormat="1" ht="60" customHeight="1" x14ac:dyDescent="0.25">
      <c r="A36" s="8" t="s">
        <v>49</v>
      </c>
      <c r="B36" s="5" t="s">
        <v>13</v>
      </c>
      <c r="C36" s="9" t="s">
        <v>14</v>
      </c>
      <c r="D36" s="9" t="s">
        <v>15</v>
      </c>
      <c r="E36" s="10">
        <v>43830</v>
      </c>
      <c r="F36" s="6">
        <v>50</v>
      </c>
      <c r="G36" s="6" t="s">
        <v>16</v>
      </c>
      <c r="H36" s="12" t="s">
        <v>17</v>
      </c>
      <c r="I36" s="45"/>
      <c r="J36" s="6" t="s">
        <v>48</v>
      </c>
      <c r="K36" s="94"/>
      <c r="L36" s="23">
        <v>50</v>
      </c>
      <c r="M36" s="101" t="s">
        <v>36</v>
      </c>
      <c r="N36" s="136">
        <f t="shared" ref="N36:N64" si="6">L36/F36</f>
        <v>1</v>
      </c>
      <c r="O36" s="145">
        <v>1</v>
      </c>
    </row>
    <row r="37" spans="1:15" s="15" customFormat="1" ht="100.5" customHeight="1" x14ac:dyDescent="0.25">
      <c r="A37" s="8" t="s">
        <v>49</v>
      </c>
      <c r="B37" s="5" t="s">
        <v>19</v>
      </c>
      <c r="C37" s="9" t="s">
        <v>20</v>
      </c>
      <c r="D37" s="9" t="s">
        <v>21</v>
      </c>
      <c r="E37" s="11" t="s">
        <v>22</v>
      </c>
      <c r="F37" s="6">
        <v>20</v>
      </c>
      <c r="G37" s="6" t="s">
        <v>23</v>
      </c>
      <c r="H37" s="12" t="s">
        <v>17</v>
      </c>
      <c r="I37" s="45"/>
      <c r="J37" s="6" t="s">
        <v>48</v>
      </c>
      <c r="K37" s="94"/>
      <c r="L37" s="23">
        <v>20</v>
      </c>
      <c r="M37" s="101" t="s">
        <v>36</v>
      </c>
      <c r="N37" s="136">
        <f t="shared" si="6"/>
        <v>1</v>
      </c>
      <c r="O37" s="145"/>
    </row>
    <row r="38" spans="1:15" s="15" customFormat="1" ht="120.75" customHeight="1" x14ac:dyDescent="0.25">
      <c r="A38" s="8" t="s">
        <v>49</v>
      </c>
      <c r="B38" s="5" t="s">
        <v>24</v>
      </c>
      <c r="C38" s="9" t="s">
        <v>25</v>
      </c>
      <c r="D38" s="9" t="s">
        <v>26</v>
      </c>
      <c r="E38" s="10">
        <v>43830</v>
      </c>
      <c r="F38" s="6">
        <v>10</v>
      </c>
      <c r="G38" s="6" t="s">
        <v>27</v>
      </c>
      <c r="H38" s="12" t="s">
        <v>17</v>
      </c>
      <c r="I38" s="45"/>
      <c r="J38" s="6" t="s">
        <v>48</v>
      </c>
      <c r="K38" s="94"/>
      <c r="L38" s="23">
        <v>10</v>
      </c>
      <c r="M38" s="101" t="s">
        <v>36</v>
      </c>
      <c r="N38" s="136">
        <f t="shared" si="6"/>
        <v>1</v>
      </c>
      <c r="O38" s="145"/>
    </row>
    <row r="39" spans="1:15" s="15" customFormat="1" ht="152.25" customHeight="1" x14ac:dyDescent="0.25">
      <c r="A39" s="8" t="s">
        <v>49</v>
      </c>
      <c r="B39" s="5" t="s">
        <v>28</v>
      </c>
      <c r="C39" s="9" t="s">
        <v>29</v>
      </c>
      <c r="D39" s="9" t="s">
        <v>30</v>
      </c>
      <c r="E39" s="10">
        <v>43830</v>
      </c>
      <c r="F39" s="6">
        <v>10</v>
      </c>
      <c r="G39" s="6" t="s">
        <v>31</v>
      </c>
      <c r="H39" s="12" t="s">
        <v>17</v>
      </c>
      <c r="I39" s="45"/>
      <c r="J39" s="6" t="s">
        <v>48</v>
      </c>
      <c r="K39" s="94"/>
      <c r="L39" s="23">
        <v>10</v>
      </c>
      <c r="M39" s="101" t="s">
        <v>36</v>
      </c>
      <c r="N39" s="136">
        <f t="shared" si="6"/>
        <v>1</v>
      </c>
      <c r="O39" s="145"/>
    </row>
    <row r="40" spans="1:15" s="15" customFormat="1" ht="84.75" customHeight="1" x14ac:dyDescent="0.25">
      <c r="A40" s="8" t="s">
        <v>49</v>
      </c>
      <c r="B40" s="5" t="s">
        <v>32</v>
      </c>
      <c r="C40" s="9" t="s">
        <v>33</v>
      </c>
      <c r="D40" s="9" t="s">
        <v>15</v>
      </c>
      <c r="E40" s="10">
        <v>43830</v>
      </c>
      <c r="F40" s="6">
        <v>10</v>
      </c>
      <c r="G40" s="6" t="s">
        <v>34</v>
      </c>
      <c r="H40" s="12" t="s">
        <v>17</v>
      </c>
      <c r="I40" s="45"/>
      <c r="J40" s="6" t="s">
        <v>48</v>
      </c>
      <c r="K40" s="94"/>
      <c r="L40" s="23">
        <v>10</v>
      </c>
      <c r="M40" s="101" t="s">
        <v>36</v>
      </c>
      <c r="N40" s="136">
        <f t="shared" si="6"/>
        <v>1</v>
      </c>
      <c r="O40" s="145"/>
    </row>
    <row r="41" spans="1:15" s="87" customFormat="1" ht="54.75" customHeight="1" x14ac:dyDescent="0.25">
      <c r="A41" s="8" t="s">
        <v>49</v>
      </c>
      <c r="B41" s="5" t="s">
        <v>35</v>
      </c>
      <c r="C41" s="9"/>
      <c r="D41" s="9"/>
      <c r="E41" s="49"/>
      <c r="F41" s="8">
        <v>100</v>
      </c>
      <c r="G41" s="8"/>
      <c r="H41" s="107" t="s">
        <v>17</v>
      </c>
      <c r="I41" s="95"/>
      <c r="J41" s="8" t="s">
        <v>48</v>
      </c>
      <c r="K41" s="94"/>
      <c r="L41" s="65">
        <f>SUM(L36:L40)</f>
        <v>100</v>
      </c>
      <c r="M41" s="102" t="s">
        <v>36</v>
      </c>
      <c r="N41" s="137">
        <f t="shared" si="6"/>
        <v>1</v>
      </c>
      <c r="O41" s="145"/>
    </row>
    <row r="42" spans="1:15" s="15" customFormat="1" ht="94.5" customHeight="1" x14ac:dyDescent="0.25">
      <c r="A42" s="8" t="s">
        <v>50</v>
      </c>
      <c r="B42" s="5" t="s">
        <v>13</v>
      </c>
      <c r="C42" s="9" t="s">
        <v>14</v>
      </c>
      <c r="D42" s="9" t="s">
        <v>15</v>
      </c>
      <c r="E42" s="10">
        <v>43830</v>
      </c>
      <c r="F42" s="6">
        <v>50</v>
      </c>
      <c r="G42" s="6" t="s">
        <v>16</v>
      </c>
      <c r="H42" s="12" t="s">
        <v>17</v>
      </c>
      <c r="I42" s="45"/>
      <c r="J42" s="6" t="s">
        <v>48</v>
      </c>
      <c r="K42" s="94"/>
      <c r="L42" s="24">
        <v>50</v>
      </c>
      <c r="M42" s="101" t="s">
        <v>36</v>
      </c>
      <c r="N42" s="136">
        <f t="shared" si="6"/>
        <v>1</v>
      </c>
      <c r="O42" s="145">
        <v>1</v>
      </c>
    </row>
    <row r="43" spans="1:15" s="15" customFormat="1" ht="80.25" customHeight="1" x14ac:dyDescent="0.25">
      <c r="A43" s="8" t="s">
        <v>50</v>
      </c>
      <c r="B43" s="5" t="s">
        <v>19</v>
      </c>
      <c r="C43" s="9" t="s">
        <v>20</v>
      </c>
      <c r="D43" s="9" t="s">
        <v>21</v>
      </c>
      <c r="E43" s="11" t="s">
        <v>22</v>
      </c>
      <c r="F43" s="6">
        <v>20</v>
      </c>
      <c r="G43" s="6" t="s">
        <v>23</v>
      </c>
      <c r="H43" s="12" t="s">
        <v>17</v>
      </c>
      <c r="I43" s="45"/>
      <c r="J43" s="6" t="s">
        <v>48</v>
      </c>
      <c r="K43" s="94"/>
      <c r="L43" s="24">
        <v>20</v>
      </c>
      <c r="M43" s="101" t="s">
        <v>36</v>
      </c>
      <c r="N43" s="136">
        <f t="shared" si="6"/>
        <v>1</v>
      </c>
      <c r="O43" s="145"/>
    </row>
    <row r="44" spans="1:15" s="15" customFormat="1" ht="48.75" customHeight="1" x14ac:dyDescent="0.25">
      <c r="A44" s="8" t="s">
        <v>50</v>
      </c>
      <c r="B44" s="5" t="s">
        <v>24</v>
      </c>
      <c r="C44" s="9" t="s">
        <v>25</v>
      </c>
      <c r="D44" s="9" t="s">
        <v>26</v>
      </c>
      <c r="E44" s="10">
        <v>43830</v>
      </c>
      <c r="F44" s="6">
        <v>10</v>
      </c>
      <c r="G44" s="6" t="s">
        <v>27</v>
      </c>
      <c r="H44" s="12" t="s">
        <v>17</v>
      </c>
      <c r="I44" s="45"/>
      <c r="J44" s="6" t="s">
        <v>48</v>
      </c>
      <c r="K44" s="94"/>
      <c r="L44" s="24">
        <v>10</v>
      </c>
      <c r="M44" s="101" t="s">
        <v>36</v>
      </c>
      <c r="N44" s="136">
        <f t="shared" si="6"/>
        <v>1</v>
      </c>
      <c r="O44" s="145"/>
    </row>
    <row r="45" spans="1:15" s="15" customFormat="1" ht="50.25" customHeight="1" x14ac:dyDescent="0.25">
      <c r="A45" s="8" t="s">
        <v>50</v>
      </c>
      <c r="B45" s="5" t="s">
        <v>28</v>
      </c>
      <c r="C45" s="9" t="s">
        <v>29</v>
      </c>
      <c r="D45" s="9" t="s">
        <v>30</v>
      </c>
      <c r="E45" s="10">
        <v>43830</v>
      </c>
      <c r="F45" s="6">
        <v>10</v>
      </c>
      <c r="G45" s="6" t="s">
        <v>31</v>
      </c>
      <c r="H45" s="12" t="s">
        <v>17</v>
      </c>
      <c r="I45" s="45"/>
      <c r="J45" s="6" t="s">
        <v>48</v>
      </c>
      <c r="K45" s="94"/>
      <c r="L45" s="24">
        <v>10</v>
      </c>
      <c r="M45" s="101" t="s">
        <v>36</v>
      </c>
      <c r="N45" s="136">
        <f t="shared" si="6"/>
        <v>1</v>
      </c>
      <c r="O45" s="145"/>
    </row>
    <row r="46" spans="1:15" s="15" customFormat="1" ht="87.75" customHeight="1" x14ac:dyDescent="0.25">
      <c r="A46" s="8" t="s">
        <v>50</v>
      </c>
      <c r="B46" s="5" t="s">
        <v>32</v>
      </c>
      <c r="C46" s="9" t="s">
        <v>33</v>
      </c>
      <c r="D46" s="9" t="s">
        <v>15</v>
      </c>
      <c r="E46" s="10">
        <v>43830</v>
      </c>
      <c r="F46" s="6">
        <v>10</v>
      </c>
      <c r="G46" s="6" t="s">
        <v>34</v>
      </c>
      <c r="H46" s="12" t="s">
        <v>17</v>
      </c>
      <c r="I46" s="45"/>
      <c r="J46" s="6" t="s">
        <v>48</v>
      </c>
      <c r="K46" s="94"/>
      <c r="L46" s="23">
        <v>10</v>
      </c>
      <c r="M46" s="101" t="s">
        <v>36</v>
      </c>
      <c r="N46" s="136">
        <f t="shared" si="6"/>
        <v>1</v>
      </c>
      <c r="O46" s="145"/>
    </row>
    <row r="47" spans="1:15" s="87" customFormat="1" ht="62.25" customHeight="1" x14ac:dyDescent="0.25">
      <c r="A47" s="8" t="s">
        <v>50</v>
      </c>
      <c r="B47" s="5" t="s">
        <v>35</v>
      </c>
      <c r="C47" s="9"/>
      <c r="D47" s="9"/>
      <c r="E47" s="49"/>
      <c r="F47" s="8">
        <v>100</v>
      </c>
      <c r="G47" s="8"/>
      <c r="H47" s="107" t="s">
        <v>17</v>
      </c>
      <c r="I47" s="95"/>
      <c r="J47" s="8" t="s">
        <v>48</v>
      </c>
      <c r="K47" s="94"/>
      <c r="L47" s="65">
        <f>SUBTOTAL(9,L42:L46)</f>
        <v>100</v>
      </c>
      <c r="M47" s="102" t="s">
        <v>36</v>
      </c>
      <c r="N47" s="137">
        <f t="shared" si="6"/>
        <v>1</v>
      </c>
      <c r="O47" s="145"/>
    </row>
    <row r="48" spans="1:15" s="15" customFormat="1" ht="81.75" customHeight="1" x14ac:dyDescent="0.25">
      <c r="A48" s="8" t="s">
        <v>51</v>
      </c>
      <c r="B48" s="5" t="s">
        <v>13</v>
      </c>
      <c r="C48" s="9" t="s">
        <v>14</v>
      </c>
      <c r="D48" s="9" t="s">
        <v>15</v>
      </c>
      <c r="E48" s="10">
        <v>43830</v>
      </c>
      <c r="F48" s="6">
        <v>50</v>
      </c>
      <c r="G48" s="6" t="s">
        <v>16</v>
      </c>
      <c r="H48" s="12" t="s">
        <v>17</v>
      </c>
      <c r="I48" s="45"/>
      <c r="J48" s="6" t="s">
        <v>48</v>
      </c>
      <c r="K48" s="94"/>
      <c r="L48" s="23">
        <v>50</v>
      </c>
      <c r="M48" s="101" t="s">
        <v>36</v>
      </c>
      <c r="N48" s="136">
        <f t="shared" si="6"/>
        <v>1</v>
      </c>
      <c r="O48" s="147">
        <v>1</v>
      </c>
    </row>
    <row r="49" spans="1:15" s="15" customFormat="1" ht="94.5" customHeight="1" x14ac:dyDescent="0.25">
      <c r="A49" s="8" t="s">
        <v>51</v>
      </c>
      <c r="B49" s="5" t="s">
        <v>19</v>
      </c>
      <c r="C49" s="9" t="s">
        <v>20</v>
      </c>
      <c r="D49" s="9" t="s">
        <v>21</v>
      </c>
      <c r="E49" s="11" t="s">
        <v>22</v>
      </c>
      <c r="F49" s="6">
        <v>20</v>
      </c>
      <c r="G49" s="6" t="s">
        <v>23</v>
      </c>
      <c r="H49" s="12" t="s">
        <v>17</v>
      </c>
      <c r="I49" s="45"/>
      <c r="J49" s="6" t="s">
        <v>48</v>
      </c>
      <c r="K49" s="94"/>
      <c r="L49" s="23">
        <v>20</v>
      </c>
      <c r="M49" s="101" t="s">
        <v>36</v>
      </c>
      <c r="N49" s="136">
        <f t="shared" si="6"/>
        <v>1</v>
      </c>
      <c r="O49" s="147"/>
    </row>
    <row r="50" spans="1:15" s="15" customFormat="1" ht="60" customHeight="1" x14ac:dyDescent="0.25">
      <c r="A50" s="8" t="s">
        <v>51</v>
      </c>
      <c r="B50" s="5" t="s">
        <v>24</v>
      </c>
      <c r="C50" s="9" t="s">
        <v>25</v>
      </c>
      <c r="D50" s="9" t="s">
        <v>26</v>
      </c>
      <c r="E50" s="10">
        <v>43830</v>
      </c>
      <c r="F50" s="6">
        <v>10</v>
      </c>
      <c r="G50" s="6" t="s">
        <v>27</v>
      </c>
      <c r="H50" s="12" t="s">
        <v>17</v>
      </c>
      <c r="I50" s="45"/>
      <c r="J50" s="6" t="s">
        <v>48</v>
      </c>
      <c r="K50" s="94"/>
      <c r="L50" s="23">
        <v>9.8000000000000007</v>
      </c>
      <c r="M50" s="101" t="s">
        <v>36</v>
      </c>
      <c r="N50" s="136">
        <f t="shared" si="6"/>
        <v>0.98000000000000009</v>
      </c>
      <c r="O50" s="147"/>
    </row>
    <row r="51" spans="1:15" s="15" customFormat="1" ht="113.25" customHeight="1" x14ac:dyDescent="0.25">
      <c r="A51" s="8" t="s">
        <v>51</v>
      </c>
      <c r="B51" s="5" t="s">
        <v>28</v>
      </c>
      <c r="C51" s="9" t="s">
        <v>29</v>
      </c>
      <c r="D51" s="9" t="s">
        <v>30</v>
      </c>
      <c r="E51" s="10">
        <v>43830</v>
      </c>
      <c r="F51" s="6">
        <v>10</v>
      </c>
      <c r="G51" s="6" t="s">
        <v>31</v>
      </c>
      <c r="H51" s="12" t="s">
        <v>17</v>
      </c>
      <c r="I51" s="45"/>
      <c r="J51" s="6" t="s">
        <v>48</v>
      </c>
      <c r="K51" s="94"/>
      <c r="L51" s="24">
        <v>10</v>
      </c>
      <c r="M51" s="101" t="s">
        <v>36</v>
      </c>
      <c r="N51" s="136">
        <f t="shared" si="6"/>
        <v>1</v>
      </c>
      <c r="O51" s="147"/>
    </row>
    <row r="52" spans="1:15" s="15" customFormat="1" ht="39.75" customHeight="1" x14ac:dyDescent="0.25">
      <c r="A52" s="8" t="s">
        <v>51</v>
      </c>
      <c r="B52" s="5" t="s">
        <v>32</v>
      </c>
      <c r="C52" s="9" t="s">
        <v>33</v>
      </c>
      <c r="D52" s="9" t="s">
        <v>15</v>
      </c>
      <c r="E52" s="10">
        <v>43830</v>
      </c>
      <c r="F52" s="6">
        <v>10</v>
      </c>
      <c r="G52" s="6" t="s">
        <v>34</v>
      </c>
      <c r="H52" s="12" t="s">
        <v>17</v>
      </c>
      <c r="I52" s="45"/>
      <c r="J52" s="6" t="s">
        <v>48</v>
      </c>
      <c r="K52" s="94"/>
      <c r="L52" s="23">
        <v>10</v>
      </c>
      <c r="M52" s="101" t="s">
        <v>36</v>
      </c>
      <c r="N52" s="136">
        <f t="shared" si="6"/>
        <v>1</v>
      </c>
      <c r="O52" s="147"/>
    </row>
    <row r="53" spans="1:15" s="87" customFormat="1" ht="54" customHeight="1" x14ac:dyDescent="0.25">
      <c r="A53" s="8" t="s">
        <v>51</v>
      </c>
      <c r="B53" s="5" t="s">
        <v>35</v>
      </c>
      <c r="C53" s="9"/>
      <c r="D53" s="9"/>
      <c r="E53" s="49"/>
      <c r="F53" s="8">
        <v>100</v>
      </c>
      <c r="G53" s="8"/>
      <c r="H53" s="107" t="s">
        <v>17</v>
      </c>
      <c r="I53" s="95"/>
      <c r="J53" s="8" t="s">
        <v>48</v>
      </c>
      <c r="K53" s="94"/>
      <c r="L53" s="144">
        <f>SUBTOTAL(9,L48:L52)</f>
        <v>99.8</v>
      </c>
      <c r="M53" s="102" t="s">
        <v>36</v>
      </c>
      <c r="N53" s="143">
        <f t="shared" si="6"/>
        <v>0.998</v>
      </c>
      <c r="O53" s="147"/>
    </row>
    <row r="54" spans="1:15" s="15" customFormat="1" ht="90" customHeight="1" x14ac:dyDescent="0.25">
      <c r="A54" s="8" t="s">
        <v>52</v>
      </c>
      <c r="B54" s="5" t="s">
        <v>13</v>
      </c>
      <c r="C54" s="9" t="s">
        <v>14</v>
      </c>
      <c r="D54" s="9" t="s">
        <v>15</v>
      </c>
      <c r="E54" s="10">
        <v>43830</v>
      </c>
      <c r="F54" s="6">
        <v>60</v>
      </c>
      <c r="G54" s="6" t="s">
        <v>16</v>
      </c>
      <c r="H54" s="12" t="s">
        <v>17</v>
      </c>
      <c r="I54" s="45"/>
      <c r="J54" s="6" t="s">
        <v>48</v>
      </c>
      <c r="K54" s="94"/>
      <c r="L54" s="123">
        <v>60</v>
      </c>
      <c r="M54" s="101" t="s">
        <v>36</v>
      </c>
      <c r="N54" s="136">
        <f t="shared" si="6"/>
        <v>1</v>
      </c>
      <c r="O54" s="145">
        <v>1</v>
      </c>
    </row>
    <row r="55" spans="1:15" s="15" customFormat="1" ht="103.5" customHeight="1" x14ac:dyDescent="0.25">
      <c r="A55" s="8" t="s">
        <v>52</v>
      </c>
      <c r="B55" s="5" t="s">
        <v>19</v>
      </c>
      <c r="C55" s="9" t="s">
        <v>20</v>
      </c>
      <c r="D55" s="9" t="s">
        <v>21</v>
      </c>
      <c r="E55" s="11" t="s">
        <v>22</v>
      </c>
      <c r="F55" s="6">
        <v>20</v>
      </c>
      <c r="G55" s="6" t="s">
        <v>23</v>
      </c>
      <c r="H55" s="12" t="s">
        <v>17</v>
      </c>
      <c r="I55" s="45"/>
      <c r="J55" s="6" t="s">
        <v>48</v>
      </c>
      <c r="K55" s="94"/>
      <c r="L55" s="123">
        <v>20</v>
      </c>
      <c r="M55" s="101" t="s">
        <v>36</v>
      </c>
      <c r="N55" s="136">
        <f t="shared" si="6"/>
        <v>1</v>
      </c>
      <c r="O55" s="145"/>
    </row>
    <row r="56" spans="1:15" s="15" customFormat="1" ht="97.5" customHeight="1" x14ac:dyDescent="0.25">
      <c r="A56" s="8" t="s">
        <v>52</v>
      </c>
      <c r="B56" s="5" t="s">
        <v>24</v>
      </c>
      <c r="C56" s="9" t="s">
        <v>25</v>
      </c>
      <c r="D56" s="9" t="s">
        <v>26</v>
      </c>
      <c r="E56" s="10">
        <v>43830</v>
      </c>
      <c r="F56" s="6">
        <v>10</v>
      </c>
      <c r="G56" s="6" t="s">
        <v>27</v>
      </c>
      <c r="H56" s="12" t="s">
        <v>17</v>
      </c>
      <c r="I56" s="45"/>
      <c r="J56" s="6" t="s">
        <v>48</v>
      </c>
      <c r="K56" s="94"/>
      <c r="L56" s="123">
        <v>10</v>
      </c>
      <c r="M56" s="101" t="s">
        <v>36</v>
      </c>
      <c r="N56" s="136">
        <f t="shared" si="6"/>
        <v>1</v>
      </c>
      <c r="O56" s="145"/>
    </row>
    <row r="57" spans="1:15" s="15" customFormat="1" ht="97.5" customHeight="1" x14ac:dyDescent="0.25">
      <c r="A57" s="8" t="s">
        <v>52</v>
      </c>
      <c r="B57" s="5" t="s">
        <v>28</v>
      </c>
      <c r="C57" s="9" t="s">
        <v>29</v>
      </c>
      <c r="D57" s="9" t="s">
        <v>30</v>
      </c>
      <c r="E57" s="10">
        <v>43830</v>
      </c>
      <c r="F57" s="6">
        <v>10</v>
      </c>
      <c r="G57" s="6" t="s">
        <v>31</v>
      </c>
      <c r="H57" s="12" t="s">
        <v>17</v>
      </c>
      <c r="I57" s="45"/>
      <c r="J57" s="6" t="s">
        <v>48</v>
      </c>
      <c r="K57" s="94"/>
      <c r="L57" s="123">
        <v>10</v>
      </c>
      <c r="M57" s="101" t="s">
        <v>36</v>
      </c>
      <c r="N57" s="136">
        <f t="shared" si="6"/>
        <v>1</v>
      </c>
      <c r="O57" s="145"/>
    </row>
    <row r="58" spans="1:15" s="87" customFormat="1" ht="80.25" customHeight="1" x14ac:dyDescent="0.25">
      <c r="A58" s="8" t="s">
        <v>52</v>
      </c>
      <c r="B58" s="5" t="s">
        <v>35</v>
      </c>
      <c r="C58" s="13"/>
      <c r="D58" s="50"/>
      <c r="E58" s="95"/>
      <c r="F58" s="8">
        <v>100</v>
      </c>
      <c r="G58" s="95"/>
      <c r="H58" s="107" t="s">
        <v>17</v>
      </c>
      <c r="I58" s="95"/>
      <c r="J58" s="8" t="s">
        <v>48</v>
      </c>
      <c r="K58" s="94"/>
      <c r="L58" s="65">
        <f>SUBTOTAL(9,L54:L57)</f>
        <v>100</v>
      </c>
      <c r="M58" s="102" t="s">
        <v>36</v>
      </c>
      <c r="N58" s="137">
        <f t="shared" si="6"/>
        <v>1</v>
      </c>
      <c r="O58" s="145"/>
    </row>
    <row r="59" spans="1:15" s="15" customFormat="1" ht="66.75" customHeight="1" x14ac:dyDescent="0.25">
      <c r="A59" s="8" t="s">
        <v>53</v>
      </c>
      <c r="B59" s="5" t="s">
        <v>13</v>
      </c>
      <c r="C59" s="9" t="s">
        <v>14</v>
      </c>
      <c r="D59" s="9" t="s">
        <v>15</v>
      </c>
      <c r="E59" s="10">
        <v>43830</v>
      </c>
      <c r="F59" s="126">
        <v>55.555555555555557</v>
      </c>
      <c r="G59" s="6" t="s">
        <v>16</v>
      </c>
      <c r="H59" s="12" t="s">
        <v>17</v>
      </c>
      <c r="I59" s="45"/>
      <c r="J59" s="6" t="s">
        <v>48</v>
      </c>
      <c r="K59" s="94"/>
      <c r="L59" s="126">
        <v>55.555555555555557</v>
      </c>
      <c r="M59" s="101" t="s">
        <v>38</v>
      </c>
      <c r="N59" s="136">
        <f t="shared" si="6"/>
        <v>1</v>
      </c>
      <c r="O59" s="145">
        <v>1</v>
      </c>
    </row>
    <row r="60" spans="1:15" s="15" customFormat="1" ht="118.5" customHeight="1" x14ac:dyDescent="0.25">
      <c r="A60" s="8" t="s">
        <v>53</v>
      </c>
      <c r="B60" s="5" t="s">
        <v>19</v>
      </c>
      <c r="C60" s="9" t="s">
        <v>20</v>
      </c>
      <c r="D60" s="9" t="s">
        <v>21</v>
      </c>
      <c r="E60" s="11" t="s">
        <v>22</v>
      </c>
      <c r="F60" s="126">
        <v>11.111111111111111</v>
      </c>
      <c r="G60" s="6" t="s">
        <v>23</v>
      </c>
      <c r="H60" s="12" t="s">
        <v>17</v>
      </c>
      <c r="I60" s="45"/>
      <c r="J60" s="6" t="s">
        <v>48</v>
      </c>
      <c r="K60" s="94"/>
      <c r="L60" s="126">
        <v>11.111111111111111</v>
      </c>
      <c r="M60" s="101" t="s">
        <v>38</v>
      </c>
      <c r="N60" s="136">
        <f t="shared" si="6"/>
        <v>1</v>
      </c>
      <c r="O60" s="145"/>
    </row>
    <row r="61" spans="1:15" s="15" customFormat="1" ht="74.25" customHeight="1" x14ac:dyDescent="0.25">
      <c r="A61" s="8" t="s">
        <v>53</v>
      </c>
      <c r="B61" s="5" t="s">
        <v>24</v>
      </c>
      <c r="C61" s="9" t="s">
        <v>25</v>
      </c>
      <c r="D61" s="9" t="s">
        <v>26</v>
      </c>
      <c r="E61" s="10">
        <v>43830</v>
      </c>
      <c r="F61" s="126">
        <v>11.111111111111111</v>
      </c>
      <c r="G61" s="6" t="s">
        <v>27</v>
      </c>
      <c r="H61" s="12" t="s">
        <v>17</v>
      </c>
      <c r="I61" s="45"/>
      <c r="J61" s="6" t="s">
        <v>48</v>
      </c>
      <c r="K61" s="94"/>
      <c r="L61" s="126">
        <v>11.111111111111111</v>
      </c>
      <c r="M61" s="101" t="s">
        <v>38</v>
      </c>
      <c r="N61" s="136">
        <f t="shared" si="6"/>
        <v>1</v>
      </c>
      <c r="O61" s="145"/>
    </row>
    <row r="62" spans="1:15" s="15" customFormat="1" ht="131.25" customHeight="1" x14ac:dyDescent="0.25">
      <c r="A62" s="8" t="s">
        <v>53</v>
      </c>
      <c r="B62" s="5" t="s">
        <v>28</v>
      </c>
      <c r="C62" s="9" t="s">
        <v>29</v>
      </c>
      <c r="D62" s="9" t="s">
        <v>30</v>
      </c>
      <c r="E62" s="10">
        <v>43830</v>
      </c>
      <c r="F62" s="126" t="s">
        <v>403</v>
      </c>
      <c r="G62" s="6" t="s">
        <v>31</v>
      </c>
      <c r="H62" s="12" t="s">
        <v>17</v>
      </c>
      <c r="I62" s="45"/>
      <c r="J62" s="6" t="s">
        <v>48</v>
      </c>
      <c r="K62" s="94"/>
      <c r="L62" s="126" t="s">
        <v>403</v>
      </c>
      <c r="M62" s="101" t="s">
        <v>38</v>
      </c>
      <c r="N62" s="136" t="s">
        <v>403</v>
      </c>
      <c r="O62" s="145"/>
    </row>
    <row r="63" spans="1:15" s="15" customFormat="1" ht="55.5" customHeight="1" x14ac:dyDescent="0.25">
      <c r="A63" s="8" t="s">
        <v>53</v>
      </c>
      <c r="B63" s="5" t="s">
        <v>32</v>
      </c>
      <c r="C63" s="9" t="s">
        <v>33</v>
      </c>
      <c r="D63" s="9" t="s">
        <v>15</v>
      </c>
      <c r="E63" s="10">
        <v>43830</v>
      </c>
      <c r="F63" s="126">
        <v>22.222222222222221</v>
      </c>
      <c r="G63" s="6" t="s">
        <v>34</v>
      </c>
      <c r="H63" s="12" t="s">
        <v>17</v>
      </c>
      <c r="I63" s="45"/>
      <c r="J63" s="6" t="s">
        <v>48</v>
      </c>
      <c r="K63" s="94"/>
      <c r="L63" s="126">
        <v>22.222222222222221</v>
      </c>
      <c r="M63" s="101" t="s">
        <v>38</v>
      </c>
      <c r="N63" s="136">
        <f t="shared" si="6"/>
        <v>1</v>
      </c>
      <c r="O63" s="145"/>
    </row>
    <row r="64" spans="1:15" s="87" customFormat="1" ht="86.25" customHeight="1" x14ac:dyDescent="0.25">
      <c r="A64" s="8" t="s">
        <v>53</v>
      </c>
      <c r="B64" s="5" t="s">
        <v>35</v>
      </c>
      <c r="C64" s="46"/>
      <c r="D64" s="46"/>
      <c r="E64" s="106"/>
      <c r="F64" s="8">
        <v>100</v>
      </c>
      <c r="G64" s="95"/>
      <c r="H64" s="107" t="s">
        <v>17</v>
      </c>
      <c r="I64" s="95"/>
      <c r="J64" s="8" t="s">
        <v>48</v>
      </c>
      <c r="K64" s="94"/>
      <c r="L64" s="91">
        <f>SUM(L59:L63)</f>
        <v>100</v>
      </c>
      <c r="M64" s="102" t="s">
        <v>38</v>
      </c>
      <c r="N64" s="137">
        <f t="shared" si="6"/>
        <v>1</v>
      </c>
      <c r="O64" s="145"/>
    </row>
    <row r="65" spans="1:15" s="15" customFormat="1" ht="96" customHeight="1" x14ac:dyDescent="0.25">
      <c r="A65" s="8" t="s">
        <v>54</v>
      </c>
      <c r="B65" s="5" t="s">
        <v>13</v>
      </c>
      <c r="C65" s="9" t="s">
        <v>14</v>
      </c>
      <c r="D65" s="9" t="s">
        <v>15</v>
      </c>
      <c r="E65" s="10">
        <v>43830</v>
      </c>
      <c r="F65" s="6">
        <v>50</v>
      </c>
      <c r="G65" s="6" t="s">
        <v>16</v>
      </c>
      <c r="H65" s="12" t="s">
        <v>17</v>
      </c>
      <c r="I65" s="45"/>
      <c r="J65" s="6" t="s">
        <v>48</v>
      </c>
      <c r="K65" s="94"/>
      <c r="L65" s="23">
        <v>50</v>
      </c>
      <c r="M65" s="6" t="s">
        <v>37</v>
      </c>
      <c r="N65" s="138">
        <f t="shared" ref="N65:N94" si="7">L65/F65</f>
        <v>1</v>
      </c>
      <c r="O65" s="145">
        <v>1</v>
      </c>
    </row>
    <row r="66" spans="1:15" s="15" customFormat="1" ht="127.5" customHeight="1" x14ac:dyDescent="0.25">
      <c r="A66" s="8" t="s">
        <v>54</v>
      </c>
      <c r="B66" s="5" t="s">
        <v>19</v>
      </c>
      <c r="C66" s="9" t="s">
        <v>20</v>
      </c>
      <c r="D66" s="9" t="s">
        <v>21</v>
      </c>
      <c r="E66" s="11" t="s">
        <v>22</v>
      </c>
      <c r="F66" s="6">
        <v>10</v>
      </c>
      <c r="G66" s="6" t="s">
        <v>23</v>
      </c>
      <c r="H66" s="12" t="s">
        <v>17</v>
      </c>
      <c r="I66" s="45"/>
      <c r="J66" s="6" t="s">
        <v>48</v>
      </c>
      <c r="K66" s="94"/>
      <c r="L66" s="23">
        <v>10</v>
      </c>
      <c r="M66" s="6" t="s">
        <v>37</v>
      </c>
      <c r="N66" s="138">
        <f t="shared" si="7"/>
        <v>1</v>
      </c>
      <c r="O66" s="145"/>
    </row>
    <row r="67" spans="1:15" s="15" customFormat="1" ht="55.5" customHeight="1" x14ac:dyDescent="0.25">
      <c r="A67" s="8" t="s">
        <v>54</v>
      </c>
      <c r="B67" s="5" t="s">
        <v>24</v>
      </c>
      <c r="C67" s="9" t="s">
        <v>25</v>
      </c>
      <c r="D67" s="9" t="s">
        <v>26</v>
      </c>
      <c r="E67" s="10">
        <v>43830</v>
      </c>
      <c r="F67" s="6">
        <v>10</v>
      </c>
      <c r="G67" s="6" t="s">
        <v>27</v>
      </c>
      <c r="H67" s="12" t="s">
        <v>17</v>
      </c>
      <c r="I67" s="45"/>
      <c r="J67" s="6" t="s">
        <v>48</v>
      </c>
      <c r="K67" s="94"/>
      <c r="L67" s="23">
        <v>10</v>
      </c>
      <c r="M67" s="6" t="s">
        <v>37</v>
      </c>
      <c r="N67" s="138">
        <f t="shared" si="7"/>
        <v>1</v>
      </c>
      <c r="O67" s="145"/>
    </row>
    <row r="68" spans="1:15" s="15" customFormat="1" ht="78.75" customHeight="1" x14ac:dyDescent="0.25">
      <c r="A68" s="8" t="s">
        <v>54</v>
      </c>
      <c r="B68" s="5" t="s">
        <v>28</v>
      </c>
      <c r="C68" s="9" t="s">
        <v>29</v>
      </c>
      <c r="D68" s="9" t="s">
        <v>30</v>
      </c>
      <c r="E68" s="10">
        <v>43830</v>
      </c>
      <c r="F68" s="6">
        <v>10</v>
      </c>
      <c r="G68" s="6" t="s">
        <v>31</v>
      </c>
      <c r="H68" s="12" t="s">
        <v>17</v>
      </c>
      <c r="I68" s="45"/>
      <c r="J68" s="6" t="s">
        <v>48</v>
      </c>
      <c r="K68" s="94"/>
      <c r="L68" s="23">
        <v>10</v>
      </c>
      <c r="M68" s="6" t="s">
        <v>37</v>
      </c>
      <c r="N68" s="138">
        <f t="shared" si="7"/>
        <v>1</v>
      </c>
      <c r="O68" s="145"/>
    </row>
    <row r="69" spans="1:15" s="15" customFormat="1" ht="61.5" customHeight="1" x14ac:dyDescent="0.25">
      <c r="A69" s="8" t="s">
        <v>54</v>
      </c>
      <c r="B69" s="5" t="s">
        <v>32</v>
      </c>
      <c r="C69" s="9" t="s">
        <v>33</v>
      </c>
      <c r="D69" s="9" t="s">
        <v>15</v>
      </c>
      <c r="E69" s="10">
        <v>43830</v>
      </c>
      <c r="F69" s="11">
        <v>20</v>
      </c>
      <c r="G69" s="6" t="s">
        <v>34</v>
      </c>
      <c r="H69" s="12" t="s">
        <v>17</v>
      </c>
      <c r="I69" s="45"/>
      <c r="J69" s="6" t="s">
        <v>48</v>
      </c>
      <c r="K69" s="94"/>
      <c r="L69" s="23">
        <v>20</v>
      </c>
      <c r="M69" s="6" t="s">
        <v>37</v>
      </c>
      <c r="N69" s="138">
        <f t="shared" si="7"/>
        <v>1</v>
      </c>
      <c r="O69" s="145"/>
    </row>
    <row r="70" spans="1:15" s="87" customFormat="1" ht="42.75" customHeight="1" x14ac:dyDescent="0.25">
      <c r="A70" s="8" t="s">
        <v>54</v>
      </c>
      <c r="B70" s="5" t="s">
        <v>35</v>
      </c>
      <c r="C70" s="46"/>
      <c r="D70" s="46"/>
      <c r="E70" s="106"/>
      <c r="F70" s="48">
        <v>100</v>
      </c>
      <c r="G70" s="95"/>
      <c r="H70" s="107" t="s">
        <v>17</v>
      </c>
      <c r="I70" s="95"/>
      <c r="J70" s="8" t="s">
        <v>48</v>
      </c>
      <c r="K70" s="94"/>
      <c r="L70" s="65">
        <f>SUBTOTAL(9,L65:L69)</f>
        <v>100</v>
      </c>
      <c r="M70" s="8" t="s">
        <v>37</v>
      </c>
      <c r="N70" s="139">
        <f t="shared" si="7"/>
        <v>1</v>
      </c>
      <c r="O70" s="145"/>
    </row>
    <row r="71" spans="1:15" s="15" customFormat="1" ht="71.25" customHeight="1" x14ac:dyDescent="0.25">
      <c r="A71" s="8" t="s">
        <v>55</v>
      </c>
      <c r="B71" s="5" t="s">
        <v>13</v>
      </c>
      <c r="C71" s="9" t="s">
        <v>14</v>
      </c>
      <c r="D71" s="9" t="s">
        <v>15</v>
      </c>
      <c r="E71" s="10">
        <v>43830</v>
      </c>
      <c r="F71" s="6">
        <v>50</v>
      </c>
      <c r="G71" s="6" t="s">
        <v>16</v>
      </c>
      <c r="H71" s="12" t="s">
        <v>17</v>
      </c>
      <c r="I71" s="45"/>
      <c r="J71" s="6" t="s">
        <v>48</v>
      </c>
      <c r="K71" s="94"/>
      <c r="L71" s="23">
        <v>50</v>
      </c>
      <c r="M71" s="6" t="s">
        <v>37</v>
      </c>
      <c r="N71" s="138">
        <f>L71/F71</f>
        <v>1</v>
      </c>
      <c r="O71" s="145">
        <v>1</v>
      </c>
    </row>
    <row r="72" spans="1:15" s="15" customFormat="1" ht="116.25" customHeight="1" x14ac:dyDescent="0.25">
      <c r="A72" s="8" t="s">
        <v>55</v>
      </c>
      <c r="B72" s="5" t="s">
        <v>19</v>
      </c>
      <c r="C72" s="9" t="s">
        <v>20</v>
      </c>
      <c r="D72" s="9" t="s">
        <v>21</v>
      </c>
      <c r="E72" s="11" t="s">
        <v>22</v>
      </c>
      <c r="F72" s="6">
        <v>10</v>
      </c>
      <c r="G72" s="6" t="s">
        <v>23</v>
      </c>
      <c r="H72" s="12" t="s">
        <v>17</v>
      </c>
      <c r="I72" s="45"/>
      <c r="J72" s="6" t="s">
        <v>48</v>
      </c>
      <c r="K72" s="94"/>
      <c r="L72" s="121">
        <v>10</v>
      </c>
      <c r="M72" s="6" t="s">
        <v>37</v>
      </c>
      <c r="N72" s="138">
        <f t="shared" si="7"/>
        <v>1</v>
      </c>
      <c r="O72" s="145"/>
    </row>
    <row r="73" spans="1:15" s="15" customFormat="1" ht="62.25" customHeight="1" x14ac:dyDescent="0.25">
      <c r="A73" s="8" t="s">
        <v>55</v>
      </c>
      <c r="B73" s="5" t="s">
        <v>24</v>
      </c>
      <c r="C73" s="9" t="s">
        <v>25</v>
      </c>
      <c r="D73" s="9" t="s">
        <v>26</v>
      </c>
      <c r="E73" s="10">
        <v>43830</v>
      </c>
      <c r="F73" s="6">
        <v>10</v>
      </c>
      <c r="G73" s="6" t="s">
        <v>27</v>
      </c>
      <c r="H73" s="12" t="s">
        <v>17</v>
      </c>
      <c r="I73" s="45"/>
      <c r="J73" s="6" t="s">
        <v>48</v>
      </c>
      <c r="K73" s="94"/>
      <c r="L73" s="121">
        <v>10</v>
      </c>
      <c r="M73" s="6" t="s">
        <v>37</v>
      </c>
      <c r="N73" s="138">
        <f t="shared" si="7"/>
        <v>1</v>
      </c>
      <c r="O73" s="145"/>
    </row>
    <row r="74" spans="1:15" s="15" customFormat="1" ht="69" customHeight="1" x14ac:dyDescent="0.25">
      <c r="A74" s="8" t="s">
        <v>55</v>
      </c>
      <c r="B74" s="5" t="s">
        <v>28</v>
      </c>
      <c r="C74" s="9" t="s">
        <v>29</v>
      </c>
      <c r="D74" s="9" t="s">
        <v>30</v>
      </c>
      <c r="E74" s="10">
        <v>43830</v>
      </c>
      <c r="F74" s="6">
        <v>10</v>
      </c>
      <c r="G74" s="6" t="s">
        <v>31</v>
      </c>
      <c r="H74" s="12" t="s">
        <v>17</v>
      </c>
      <c r="I74" s="45"/>
      <c r="J74" s="6" t="s">
        <v>48</v>
      </c>
      <c r="K74" s="94"/>
      <c r="L74" s="121">
        <v>10</v>
      </c>
      <c r="M74" s="6" t="s">
        <v>37</v>
      </c>
      <c r="N74" s="138">
        <f t="shared" si="7"/>
        <v>1</v>
      </c>
      <c r="O74" s="145"/>
    </row>
    <row r="75" spans="1:15" s="15" customFormat="1" ht="66" customHeight="1" x14ac:dyDescent="0.25">
      <c r="A75" s="8" t="s">
        <v>55</v>
      </c>
      <c r="B75" s="5" t="s">
        <v>32</v>
      </c>
      <c r="C75" s="9" t="s">
        <v>33</v>
      </c>
      <c r="D75" s="9" t="s">
        <v>15</v>
      </c>
      <c r="E75" s="10">
        <v>43830</v>
      </c>
      <c r="F75" s="11">
        <v>20</v>
      </c>
      <c r="G75" s="6" t="s">
        <v>34</v>
      </c>
      <c r="H75" s="12" t="s">
        <v>17</v>
      </c>
      <c r="I75" s="45"/>
      <c r="J75" s="6" t="s">
        <v>48</v>
      </c>
      <c r="K75" s="94"/>
      <c r="L75" s="23">
        <v>20</v>
      </c>
      <c r="M75" s="6" t="s">
        <v>37</v>
      </c>
      <c r="N75" s="138">
        <f t="shared" si="7"/>
        <v>1</v>
      </c>
      <c r="O75" s="145"/>
    </row>
    <row r="76" spans="1:15" s="87" customFormat="1" ht="33.75" customHeight="1" x14ac:dyDescent="0.25">
      <c r="A76" s="8" t="s">
        <v>55</v>
      </c>
      <c r="B76" s="5" t="s">
        <v>35</v>
      </c>
      <c r="C76" s="46"/>
      <c r="D76" s="46"/>
      <c r="E76" s="106"/>
      <c r="F76" s="48">
        <v>100</v>
      </c>
      <c r="G76" s="95"/>
      <c r="H76" s="107" t="s">
        <v>17</v>
      </c>
      <c r="I76" s="95"/>
      <c r="J76" s="8" t="s">
        <v>48</v>
      </c>
      <c r="K76" s="94"/>
      <c r="L76" s="65">
        <f>SUBTOTAL(9,L71:L75)</f>
        <v>100</v>
      </c>
      <c r="M76" s="8" t="s">
        <v>37</v>
      </c>
      <c r="N76" s="139">
        <f t="shared" si="7"/>
        <v>1</v>
      </c>
      <c r="O76" s="145"/>
    </row>
    <row r="77" spans="1:15" s="15" customFormat="1" ht="93.75" customHeight="1" x14ac:dyDescent="0.25">
      <c r="A77" s="8" t="s">
        <v>56</v>
      </c>
      <c r="B77" s="5" t="s">
        <v>13</v>
      </c>
      <c r="C77" s="9" t="s">
        <v>14</v>
      </c>
      <c r="D77" s="9" t="s">
        <v>15</v>
      </c>
      <c r="E77" s="10">
        <v>43830</v>
      </c>
      <c r="F77" s="6">
        <v>50</v>
      </c>
      <c r="G77" s="6" t="s">
        <v>16</v>
      </c>
      <c r="H77" s="12" t="s">
        <v>17</v>
      </c>
      <c r="I77" s="45"/>
      <c r="J77" s="6" t="s">
        <v>48</v>
      </c>
      <c r="K77" s="94"/>
      <c r="L77" s="105">
        <v>50</v>
      </c>
      <c r="M77" s="6" t="s">
        <v>37</v>
      </c>
      <c r="N77" s="138">
        <f t="shared" si="7"/>
        <v>1</v>
      </c>
      <c r="O77" s="145">
        <v>1</v>
      </c>
    </row>
    <row r="78" spans="1:15" s="15" customFormat="1" ht="93.75" customHeight="1" x14ac:dyDescent="0.25">
      <c r="A78" s="8" t="s">
        <v>56</v>
      </c>
      <c r="B78" s="5" t="s">
        <v>19</v>
      </c>
      <c r="C78" s="9" t="s">
        <v>20</v>
      </c>
      <c r="D78" s="9" t="s">
        <v>21</v>
      </c>
      <c r="E78" s="11" t="s">
        <v>22</v>
      </c>
      <c r="F78" s="6">
        <v>10</v>
      </c>
      <c r="G78" s="6" t="s">
        <v>23</v>
      </c>
      <c r="H78" s="12" t="s">
        <v>17</v>
      </c>
      <c r="I78" s="45"/>
      <c r="J78" s="6" t="s">
        <v>48</v>
      </c>
      <c r="K78" s="94"/>
      <c r="L78" s="105">
        <v>10</v>
      </c>
      <c r="M78" s="6" t="s">
        <v>37</v>
      </c>
      <c r="N78" s="138">
        <f t="shared" si="7"/>
        <v>1</v>
      </c>
      <c r="O78" s="145"/>
    </row>
    <row r="79" spans="1:15" s="15" customFormat="1" ht="142.5" customHeight="1" x14ac:dyDescent="0.25">
      <c r="A79" s="8" t="s">
        <v>56</v>
      </c>
      <c r="B79" s="5" t="s">
        <v>24</v>
      </c>
      <c r="C79" s="9" t="s">
        <v>25</v>
      </c>
      <c r="D79" s="9" t="s">
        <v>26</v>
      </c>
      <c r="E79" s="10">
        <v>43830</v>
      </c>
      <c r="F79" s="6">
        <v>10</v>
      </c>
      <c r="G79" s="6" t="s">
        <v>27</v>
      </c>
      <c r="H79" s="12" t="s">
        <v>17</v>
      </c>
      <c r="I79" s="45"/>
      <c r="J79" s="6" t="s">
        <v>48</v>
      </c>
      <c r="K79" s="94"/>
      <c r="L79" s="105">
        <v>10</v>
      </c>
      <c r="M79" s="6" t="s">
        <v>37</v>
      </c>
      <c r="N79" s="138">
        <f t="shared" si="7"/>
        <v>1</v>
      </c>
      <c r="O79" s="145"/>
    </row>
    <row r="80" spans="1:15" s="15" customFormat="1" ht="93.75" customHeight="1" x14ac:dyDescent="0.25">
      <c r="A80" s="8" t="s">
        <v>56</v>
      </c>
      <c r="B80" s="5" t="s">
        <v>28</v>
      </c>
      <c r="C80" s="9" t="s">
        <v>29</v>
      </c>
      <c r="D80" s="9" t="s">
        <v>30</v>
      </c>
      <c r="E80" s="10">
        <v>43830</v>
      </c>
      <c r="F80" s="6">
        <v>10</v>
      </c>
      <c r="G80" s="6" t="s">
        <v>31</v>
      </c>
      <c r="H80" s="12" t="s">
        <v>17</v>
      </c>
      <c r="I80" s="45"/>
      <c r="J80" s="6" t="s">
        <v>48</v>
      </c>
      <c r="K80" s="94"/>
      <c r="L80" s="105">
        <v>10</v>
      </c>
      <c r="M80" s="6" t="s">
        <v>37</v>
      </c>
      <c r="N80" s="138">
        <f t="shared" si="7"/>
        <v>1</v>
      </c>
      <c r="O80" s="145"/>
    </row>
    <row r="81" spans="1:15" s="15" customFormat="1" ht="93.75" customHeight="1" x14ac:dyDescent="0.25">
      <c r="A81" s="8" t="s">
        <v>56</v>
      </c>
      <c r="B81" s="5" t="s">
        <v>32</v>
      </c>
      <c r="C81" s="9" t="s">
        <v>33</v>
      </c>
      <c r="D81" s="9" t="s">
        <v>15</v>
      </c>
      <c r="E81" s="10">
        <v>43830</v>
      </c>
      <c r="F81" s="11">
        <v>20</v>
      </c>
      <c r="G81" s="6" t="s">
        <v>34</v>
      </c>
      <c r="H81" s="12" t="s">
        <v>17</v>
      </c>
      <c r="I81" s="45"/>
      <c r="J81" s="6" t="s">
        <v>48</v>
      </c>
      <c r="K81" s="94"/>
      <c r="L81" s="105">
        <v>20</v>
      </c>
      <c r="M81" s="6" t="s">
        <v>37</v>
      </c>
      <c r="N81" s="138">
        <f t="shared" si="7"/>
        <v>1</v>
      </c>
      <c r="O81" s="145"/>
    </row>
    <row r="82" spans="1:15" s="87" customFormat="1" ht="62.25" customHeight="1" x14ac:dyDescent="0.25">
      <c r="A82" s="8" t="s">
        <v>56</v>
      </c>
      <c r="B82" s="5" t="s">
        <v>35</v>
      </c>
      <c r="C82" s="46"/>
      <c r="D82" s="46"/>
      <c r="E82" s="106"/>
      <c r="F82" s="48">
        <v>100</v>
      </c>
      <c r="G82" s="95"/>
      <c r="H82" s="107" t="s">
        <v>17</v>
      </c>
      <c r="I82" s="95"/>
      <c r="J82" s="8" t="s">
        <v>48</v>
      </c>
      <c r="K82" s="94"/>
      <c r="L82" s="65">
        <f>SUBTOTAL(9,L77:L81)</f>
        <v>100</v>
      </c>
      <c r="M82" s="8" t="s">
        <v>37</v>
      </c>
      <c r="N82" s="139">
        <f t="shared" si="7"/>
        <v>1</v>
      </c>
      <c r="O82" s="145"/>
    </row>
    <row r="83" spans="1:15" s="15" customFormat="1" ht="131.25" customHeight="1" x14ac:dyDescent="0.25">
      <c r="A83" s="8" t="s">
        <v>57</v>
      </c>
      <c r="B83" s="5" t="s">
        <v>13</v>
      </c>
      <c r="C83" s="9" t="s">
        <v>14</v>
      </c>
      <c r="D83" s="9" t="s">
        <v>15</v>
      </c>
      <c r="E83" s="10">
        <v>43830</v>
      </c>
      <c r="F83" s="6">
        <v>50</v>
      </c>
      <c r="G83" s="6" t="s">
        <v>16</v>
      </c>
      <c r="H83" s="12" t="s">
        <v>17</v>
      </c>
      <c r="I83" s="45"/>
      <c r="J83" s="6" t="s">
        <v>48</v>
      </c>
      <c r="K83" s="94"/>
      <c r="L83" s="105">
        <v>50</v>
      </c>
      <c r="M83" s="6" t="s">
        <v>37</v>
      </c>
      <c r="N83" s="138">
        <f t="shared" si="7"/>
        <v>1</v>
      </c>
      <c r="O83" s="145">
        <v>1</v>
      </c>
    </row>
    <row r="84" spans="1:15" s="15" customFormat="1" ht="96.75" customHeight="1" x14ac:dyDescent="0.25">
      <c r="A84" s="8" t="s">
        <v>57</v>
      </c>
      <c r="B84" s="5" t="s">
        <v>19</v>
      </c>
      <c r="C84" s="9" t="s">
        <v>20</v>
      </c>
      <c r="D84" s="9" t="s">
        <v>21</v>
      </c>
      <c r="E84" s="11" t="s">
        <v>22</v>
      </c>
      <c r="F84" s="6">
        <v>10</v>
      </c>
      <c r="G84" s="6" t="s">
        <v>23</v>
      </c>
      <c r="H84" s="12" t="s">
        <v>17</v>
      </c>
      <c r="I84" s="45"/>
      <c r="J84" s="6" t="s">
        <v>48</v>
      </c>
      <c r="L84" s="105">
        <v>10</v>
      </c>
      <c r="M84" s="6" t="s">
        <v>37</v>
      </c>
      <c r="N84" s="138">
        <f t="shared" si="7"/>
        <v>1</v>
      </c>
      <c r="O84" s="145"/>
    </row>
    <row r="85" spans="1:15" s="15" customFormat="1" ht="31.5" customHeight="1" x14ac:dyDescent="0.25">
      <c r="A85" s="8" t="s">
        <v>57</v>
      </c>
      <c r="B85" s="5" t="s">
        <v>24</v>
      </c>
      <c r="C85" s="9" t="s">
        <v>25</v>
      </c>
      <c r="D85" s="9" t="s">
        <v>26</v>
      </c>
      <c r="E85" s="10">
        <v>43830</v>
      </c>
      <c r="F85" s="6">
        <v>10</v>
      </c>
      <c r="G85" s="6" t="s">
        <v>27</v>
      </c>
      <c r="H85" s="12" t="s">
        <v>17</v>
      </c>
      <c r="I85" s="45"/>
      <c r="J85" s="6" t="s">
        <v>48</v>
      </c>
      <c r="L85" s="105">
        <v>10</v>
      </c>
      <c r="M85" s="6" t="s">
        <v>37</v>
      </c>
      <c r="N85" s="138">
        <f t="shared" si="7"/>
        <v>1</v>
      </c>
      <c r="O85" s="145"/>
    </row>
    <row r="86" spans="1:15" s="15" customFormat="1" ht="47.25" customHeight="1" x14ac:dyDescent="0.25">
      <c r="A86" s="8" t="s">
        <v>57</v>
      </c>
      <c r="B86" s="5" t="s">
        <v>28</v>
      </c>
      <c r="C86" s="9" t="s">
        <v>29</v>
      </c>
      <c r="D86" s="9" t="s">
        <v>30</v>
      </c>
      <c r="E86" s="10">
        <v>43830</v>
      </c>
      <c r="F86" s="6">
        <v>10</v>
      </c>
      <c r="G86" s="6" t="s">
        <v>31</v>
      </c>
      <c r="H86" s="12" t="s">
        <v>17</v>
      </c>
      <c r="I86" s="45"/>
      <c r="J86" s="6" t="s">
        <v>48</v>
      </c>
      <c r="L86" s="105">
        <v>10</v>
      </c>
      <c r="M86" s="6" t="s">
        <v>37</v>
      </c>
      <c r="N86" s="138">
        <f t="shared" si="7"/>
        <v>1</v>
      </c>
      <c r="O86" s="145"/>
    </row>
    <row r="87" spans="1:15" s="15" customFormat="1" ht="31.5" customHeight="1" x14ac:dyDescent="0.25">
      <c r="A87" s="8" t="s">
        <v>57</v>
      </c>
      <c r="B87" s="5" t="s">
        <v>32</v>
      </c>
      <c r="C87" s="9" t="s">
        <v>33</v>
      </c>
      <c r="D87" s="9" t="s">
        <v>15</v>
      </c>
      <c r="E87" s="10">
        <v>43830</v>
      </c>
      <c r="F87" s="11">
        <v>20</v>
      </c>
      <c r="G87" s="6" t="s">
        <v>34</v>
      </c>
      <c r="H87" s="12" t="s">
        <v>17</v>
      </c>
      <c r="I87" s="45"/>
      <c r="J87" s="6" t="s">
        <v>48</v>
      </c>
      <c r="L87" s="105">
        <v>20</v>
      </c>
      <c r="M87" s="6" t="s">
        <v>37</v>
      </c>
      <c r="N87" s="138">
        <f t="shared" si="7"/>
        <v>1</v>
      </c>
      <c r="O87" s="145"/>
    </row>
    <row r="88" spans="1:15" s="87" customFormat="1" ht="31.5" customHeight="1" x14ac:dyDescent="0.25">
      <c r="A88" s="8" t="s">
        <v>57</v>
      </c>
      <c r="B88" s="5" t="s">
        <v>35</v>
      </c>
      <c r="C88" s="46"/>
      <c r="D88" s="46"/>
      <c r="E88" s="106"/>
      <c r="F88" s="49">
        <v>100</v>
      </c>
      <c r="G88" s="95"/>
      <c r="H88" s="107" t="s">
        <v>17</v>
      </c>
      <c r="I88" s="95"/>
      <c r="J88" s="8" t="s">
        <v>48</v>
      </c>
      <c r="K88" s="15"/>
      <c r="L88" s="65">
        <f>SUBTOTAL(9,L83:L87)</f>
        <v>100</v>
      </c>
      <c r="M88" s="8" t="s">
        <v>37</v>
      </c>
      <c r="N88" s="139">
        <f t="shared" si="7"/>
        <v>1</v>
      </c>
      <c r="O88" s="145"/>
    </row>
    <row r="89" spans="1:15" s="15" customFormat="1" ht="31.5" customHeight="1" x14ac:dyDescent="0.25">
      <c r="A89" s="8" t="s">
        <v>58</v>
      </c>
      <c r="B89" s="5" t="s">
        <v>13</v>
      </c>
      <c r="C89" s="9" t="s">
        <v>14</v>
      </c>
      <c r="D89" s="9" t="s">
        <v>15</v>
      </c>
      <c r="E89" s="10">
        <v>43830</v>
      </c>
      <c r="F89" s="6">
        <v>50</v>
      </c>
      <c r="G89" s="6" t="s">
        <v>16</v>
      </c>
      <c r="H89" s="12" t="s">
        <v>17</v>
      </c>
      <c r="I89" s="45"/>
      <c r="J89" s="6" t="s">
        <v>48</v>
      </c>
      <c r="L89" s="105">
        <v>50</v>
      </c>
      <c r="M89" s="6" t="s">
        <v>37</v>
      </c>
      <c r="N89" s="138">
        <f t="shared" si="7"/>
        <v>1</v>
      </c>
      <c r="O89" s="145">
        <v>1</v>
      </c>
    </row>
    <row r="90" spans="1:15" s="15" customFormat="1" ht="78.75" customHeight="1" x14ac:dyDescent="0.25">
      <c r="A90" s="8" t="s">
        <v>58</v>
      </c>
      <c r="B90" s="5" t="s">
        <v>19</v>
      </c>
      <c r="C90" s="9" t="s">
        <v>20</v>
      </c>
      <c r="D90" s="9" t="s">
        <v>21</v>
      </c>
      <c r="E90" s="11" t="s">
        <v>22</v>
      </c>
      <c r="F90" s="6">
        <v>10</v>
      </c>
      <c r="G90" s="6" t="s">
        <v>23</v>
      </c>
      <c r="H90" s="12" t="s">
        <v>17</v>
      </c>
      <c r="I90" s="45"/>
      <c r="J90" s="6" t="s">
        <v>48</v>
      </c>
      <c r="L90" s="105">
        <v>10</v>
      </c>
      <c r="M90" s="6" t="s">
        <v>37</v>
      </c>
      <c r="N90" s="138">
        <f t="shared" si="7"/>
        <v>1</v>
      </c>
      <c r="O90" s="145"/>
    </row>
    <row r="91" spans="1:15" s="15" customFormat="1" ht="31.5" customHeight="1" x14ac:dyDescent="0.25">
      <c r="A91" s="8" t="s">
        <v>58</v>
      </c>
      <c r="B91" s="5" t="s">
        <v>24</v>
      </c>
      <c r="C91" s="9" t="s">
        <v>25</v>
      </c>
      <c r="D91" s="9" t="s">
        <v>26</v>
      </c>
      <c r="E91" s="10">
        <v>43830</v>
      </c>
      <c r="F91" s="6">
        <v>10</v>
      </c>
      <c r="G91" s="6" t="s">
        <v>27</v>
      </c>
      <c r="H91" s="12" t="s">
        <v>17</v>
      </c>
      <c r="I91" s="45"/>
      <c r="J91" s="6" t="s">
        <v>48</v>
      </c>
      <c r="L91" s="105">
        <v>10</v>
      </c>
      <c r="M91" s="6" t="s">
        <v>37</v>
      </c>
      <c r="N91" s="138">
        <f t="shared" si="7"/>
        <v>1</v>
      </c>
      <c r="O91" s="145"/>
    </row>
    <row r="92" spans="1:15" s="15" customFormat="1" ht="31.5" customHeight="1" x14ac:dyDescent="0.25">
      <c r="A92" s="8" t="s">
        <v>58</v>
      </c>
      <c r="B92" s="5" t="s">
        <v>28</v>
      </c>
      <c r="C92" s="9" t="s">
        <v>29</v>
      </c>
      <c r="D92" s="9" t="s">
        <v>30</v>
      </c>
      <c r="E92" s="10">
        <v>43830</v>
      </c>
      <c r="F92" s="6">
        <v>10</v>
      </c>
      <c r="G92" s="6" t="s">
        <v>31</v>
      </c>
      <c r="H92" s="12" t="s">
        <v>17</v>
      </c>
      <c r="I92" s="45"/>
      <c r="J92" s="6" t="s">
        <v>48</v>
      </c>
      <c r="L92" s="105">
        <v>10</v>
      </c>
      <c r="M92" s="6" t="s">
        <v>37</v>
      </c>
      <c r="N92" s="138">
        <f t="shared" si="7"/>
        <v>1</v>
      </c>
      <c r="O92" s="145"/>
    </row>
    <row r="93" spans="1:15" s="15" customFormat="1" ht="31.5" customHeight="1" x14ac:dyDescent="0.25">
      <c r="A93" s="8" t="s">
        <v>58</v>
      </c>
      <c r="B93" s="5" t="s">
        <v>32</v>
      </c>
      <c r="C93" s="9" t="s">
        <v>33</v>
      </c>
      <c r="D93" s="9" t="s">
        <v>15</v>
      </c>
      <c r="E93" s="10">
        <v>43830</v>
      </c>
      <c r="F93" s="11">
        <v>20</v>
      </c>
      <c r="G93" s="6" t="s">
        <v>34</v>
      </c>
      <c r="H93" s="12" t="s">
        <v>17</v>
      </c>
      <c r="I93" s="45"/>
      <c r="J93" s="6" t="s">
        <v>48</v>
      </c>
      <c r="L93" s="105">
        <v>20</v>
      </c>
      <c r="M93" s="6" t="s">
        <v>37</v>
      </c>
      <c r="N93" s="138">
        <f t="shared" si="7"/>
        <v>1</v>
      </c>
      <c r="O93" s="145"/>
    </row>
    <row r="94" spans="1:15" s="87" customFormat="1" ht="31.5" customHeight="1" x14ac:dyDescent="0.25">
      <c r="A94" s="8" t="s">
        <v>58</v>
      </c>
      <c r="B94" s="5" t="s">
        <v>35</v>
      </c>
      <c r="C94" s="46"/>
      <c r="D94" s="46"/>
      <c r="E94" s="106"/>
      <c r="F94" s="48">
        <v>100</v>
      </c>
      <c r="G94" s="95"/>
      <c r="H94" s="107" t="s">
        <v>17</v>
      </c>
      <c r="I94" s="95"/>
      <c r="J94" s="8" t="s">
        <v>48</v>
      </c>
      <c r="K94" s="15"/>
      <c r="L94" s="65">
        <f>SUBTOTAL(9,L89:L93)</f>
        <v>100</v>
      </c>
      <c r="M94" s="8" t="s">
        <v>37</v>
      </c>
      <c r="N94" s="139">
        <f t="shared" si="7"/>
        <v>1</v>
      </c>
      <c r="O94" s="145"/>
    </row>
    <row r="95" spans="1:15" s="15" customFormat="1" ht="31.5" customHeight="1" x14ac:dyDescent="0.25">
      <c r="A95" s="8" t="s">
        <v>59</v>
      </c>
      <c r="B95" s="5" t="s">
        <v>13</v>
      </c>
      <c r="C95" s="9" t="s">
        <v>14</v>
      </c>
      <c r="D95" s="9" t="s">
        <v>15</v>
      </c>
      <c r="E95" s="10">
        <v>43830</v>
      </c>
      <c r="F95" s="126">
        <v>55.555555555555557</v>
      </c>
      <c r="G95" s="6" t="s">
        <v>16</v>
      </c>
      <c r="H95" s="12" t="s">
        <v>17</v>
      </c>
      <c r="I95" s="6"/>
      <c r="J95" s="6" t="s">
        <v>48</v>
      </c>
      <c r="K95" s="14"/>
      <c r="L95" s="126">
        <v>55.555555555555557</v>
      </c>
      <c r="M95" s="6" t="s">
        <v>12</v>
      </c>
      <c r="N95" s="138">
        <f t="shared" ref="N95:N124" si="8">L95/F95</f>
        <v>1</v>
      </c>
      <c r="O95" s="145">
        <v>0.98</v>
      </c>
    </row>
    <row r="96" spans="1:15" s="15" customFormat="1" ht="78.75" customHeight="1" x14ac:dyDescent="0.25">
      <c r="A96" s="8" t="s">
        <v>59</v>
      </c>
      <c r="B96" s="5" t="s">
        <v>19</v>
      </c>
      <c r="C96" s="9" t="s">
        <v>20</v>
      </c>
      <c r="D96" s="9" t="s">
        <v>21</v>
      </c>
      <c r="E96" s="11" t="s">
        <v>22</v>
      </c>
      <c r="F96" s="126">
        <v>11.111111111111111</v>
      </c>
      <c r="G96" s="6" t="s">
        <v>23</v>
      </c>
      <c r="H96" s="12" t="s">
        <v>17</v>
      </c>
      <c r="I96" s="6"/>
      <c r="J96" s="6" t="s">
        <v>48</v>
      </c>
      <c r="K96" s="14"/>
      <c r="L96" s="126">
        <v>11.111111111111111</v>
      </c>
      <c r="M96" s="6" t="s">
        <v>12</v>
      </c>
      <c r="N96" s="138">
        <f t="shared" si="8"/>
        <v>1</v>
      </c>
      <c r="O96" s="145"/>
    </row>
    <row r="97" spans="1:15" s="15" customFormat="1" ht="31.5" customHeight="1" x14ac:dyDescent="0.25">
      <c r="A97" s="8" t="s">
        <v>59</v>
      </c>
      <c r="B97" s="5" t="s">
        <v>24</v>
      </c>
      <c r="C97" s="9" t="s">
        <v>25</v>
      </c>
      <c r="D97" s="9" t="s">
        <v>26</v>
      </c>
      <c r="E97" s="10">
        <v>43830</v>
      </c>
      <c r="F97" s="126">
        <v>11.111111111111111</v>
      </c>
      <c r="G97" s="6" t="s">
        <v>27</v>
      </c>
      <c r="H97" s="12" t="s">
        <v>17</v>
      </c>
      <c r="I97" s="6"/>
      <c r="J97" s="6" t="s">
        <v>48</v>
      </c>
      <c r="K97" s="14"/>
      <c r="L97" s="126">
        <f>0.85*F97</f>
        <v>9.4444444444444446</v>
      </c>
      <c r="M97" s="6" t="s">
        <v>12</v>
      </c>
      <c r="N97" s="138">
        <f t="shared" si="8"/>
        <v>0.85000000000000009</v>
      </c>
      <c r="O97" s="145"/>
    </row>
    <row r="98" spans="1:15" s="15" customFormat="1" ht="31.5" customHeight="1" x14ac:dyDescent="0.25">
      <c r="A98" s="8" t="s">
        <v>59</v>
      </c>
      <c r="B98" s="5" t="s">
        <v>28</v>
      </c>
      <c r="C98" s="9" t="s">
        <v>29</v>
      </c>
      <c r="D98" s="9" t="s">
        <v>30</v>
      </c>
      <c r="E98" s="10">
        <v>43830</v>
      </c>
      <c r="F98" s="126" t="s">
        <v>403</v>
      </c>
      <c r="G98" s="6" t="s">
        <v>31</v>
      </c>
      <c r="H98" s="12" t="s">
        <v>17</v>
      </c>
      <c r="I98" s="6"/>
      <c r="J98" s="6" t="s">
        <v>48</v>
      </c>
      <c r="K98" s="14"/>
      <c r="L98" s="126" t="s">
        <v>403</v>
      </c>
      <c r="M98" s="6" t="s">
        <v>12</v>
      </c>
      <c r="N98" s="138" t="s">
        <v>403</v>
      </c>
      <c r="O98" s="145"/>
    </row>
    <row r="99" spans="1:15" s="15" customFormat="1" ht="31.5" customHeight="1" x14ac:dyDescent="0.25">
      <c r="A99" s="8" t="s">
        <v>59</v>
      </c>
      <c r="B99" s="5" t="s">
        <v>32</v>
      </c>
      <c r="C99" s="9" t="s">
        <v>33</v>
      </c>
      <c r="D99" s="9" t="s">
        <v>15</v>
      </c>
      <c r="E99" s="10">
        <v>43830</v>
      </c>
      <c r="F99" s="126">
        <v>22.222222222222221</v>
      </c>
      <c r="G99" s="6" t="s">
        <v>34</v>
      </c>
      <c r="H99" s="12" t="s">
        <v>17</v>
      </c>
      <c r="I99" s="6"/>
      <c r="J99" s="6" t="s">
        <v>48</v>
      </c>
      <c r="K99" s="14"/>
      <c r="L99" s="126">
        <v>22.222222222222221</v>
      </c>
      <c r="M99" s="6" t="s">
        <v>12</v>
      </c>
      <c r="N99" s="138">
        <f t="shared" si="8"/>
        <v>1</v>
      </c>
      <c r="O99" s="145"/>
    </row>
    <row r="100" spans="1:15" s="87" customFormat="1" ht="31.5" customHeight="1" x14ac:dyDescent="0.25">
      <c r="A100" s="8" t="s">
        <v>59</v>
      </c>
      <c r="B100" s="8" t="s">
        <v>35</v>
      </c>
      <c r="C100" s="46"/>
      <c r="D100" s="46"/>
      <c r="E100" s="106"/>
      <c r="F100" s="49">
        <v>100</v>
      </c>
      <c r="G100" s="95"/>
      <c r="H100" s="107" t="s">
        <v>17</v>
      </c>
      <c r="I100" s="95"/>
      <c r="J100" s="8" t="s">
        <v>48</v>
      </c>
      <c r="K100" s="14"/>
      <c r="L100" s="91">
        <f>SUBTOTAL(9,L95:L99)</f>
        <v>98.333333333333343</v>
      </c>
      <c r="M100" s="8" t="s">
        <v>12</v>
      </c>
      <c r="N100" s="139">
        <f t="shared" si="8"/>
        <v>0.98333333333333339</v>
      </c>
      <c r="O100" s="145"/>
    </row>
    <row r="101" spans="1:15" s="15" customFormat="1" ht="31.5" customHeight="1" x14ac:dyDescent="0.25">
      <c r="A101" s="8" t="s">
        <v>60</v>
      </c>
      <c r="B101" s="5" t="s">
        <v>13</v>
      </c>
      <c r="C101" s="9" t="s">
        <v>14</v>
      </c>
      <c r="D101" s="9" t="s">
        <v>15</v>
      </c>
      <c r="E101" s="10">
        <v>43830</v>
      </c>
      <c r="F101" s="6">
        <v>50</v>
      </c>
      <c r="G101" s="6" t="s">
        <v>16</v>
      </c>
      <c r="H101" s="12" t="s">
        <v>17</v>
      </c>
      <c r="I101" s="13"/>
      <c r="J101" s="6" t="s">
        <v>48</v>
      </c>
      <c r="K101" s="14"/>
      <c r="L101" s="23">
        <v>50</v>
      </c>
      <c r="M101" s="6" t="s">
        <v>12</v>
      </c>
      <c r="N101" s="138">
        <f t="shared" si="8"/>
        <v>1</v>
      </c>
      <c r="O101" s="145">
        <v>1</v>
      </c>
    </row>
    <row r="102" spans="1:15" s="15" customFormat="1" ht="78.75" customHeight="1" x14ac:dyDescent="0.25">
      <c r="A102" s="8" t="s">
        <v>60</v>
      </c>
      <c r="B102" s="5" t="s">
        <v>19</v>
      </c>
      <c r="C102" s="9" t="s">
        <v>20</v>
      </c>
      <c r="D102" s="9" t="s">
        <v>21</v>
      </c>
      <c r="E102" s="11" t="s">
        <v>22</v>
      </c>
      <c r="F102" s="6">
        <v>10</v>
      </c>
      <c r="G102" s="6" t="s">
        <v>23</v>
      </c>
      <c r="H102" s="12" t="s">
        <v>17</v>
      </c>
      <c r="I102" s="13"/>
      <c r="J102" s="6" t="s">
        <v>48</v>
      </c>
      <c r="K102" s="14"/>
      <c r="L102" s="23">
        <v>10</v>
      </c>
      <c r="M102" s="6" t="s">
        <v>12</v>
      </c>
      <c r="N102" s="138">
        <f t="shared" si="8"/>
        <v>1</v>
      </c>
      <c r="O102" s="145"/>
    </row>
    <row r="103" spans="1:15" s="15" customFormat="1" ht="31.5" customHeight="1" x14ac:dyDescent="0.25">
      <c r="A103" s="8" t="s">
        <v>60</v>
      </c>
      <c r="B103" s="5" t="s">
        <v>24</v>
      </c>
      <c r="C103" s="9" t="s">
        <v>25</v>
      </c>
      <c r="D103" s="9" t="s">
        <v>26</v>
      </c>
      <c r="E103" s="10">
        <v>43830</v>
      </c>
      <c r="F103" s="6">
        <v>10</v>
      </c>
      <c r="G103" s="6" t="s">
        <v>27</v>
      </c>
      <c r="H103" s="12" t="s">
        <v>17</v>
      </c>
      <c r="I103" s="13"/>
      <c r="J103" s="6" t="s">
        <v>48</v>
      </c>
      <c r="K103" s="14"/>
      <c r="L103" s="23">
        <v>10</v>
      </c>
      <c r="M103" s="6" t="s">
        <v>12</v>
      </c>
      <c r="N103" s="138">
        <f t="shared" si="8"/>
        <v>1</v>
      </c>
      <c r="O103" s="145"/>
    </row>
    <row r="104" spans="1:15" s="15" customFormat="1" ht="31.5" customHeight="1" x14ac:dyDescent="0.25">
      <c r="A104" s="8" t="s">
        <v>60</v>
      </c>
      <c r="B104" s="5" t="s">
        <v>28</v>
      </c>
      <c r="C104" s="9" t="s">
        <v>29</v>
      </c>
      <c r="D104" s="9" t="s">
        <v>30</v>
      </c>
      <c r="E104" s="10">
        <v>43830</v>
      </c>
      <c r="F104" s="11">
        <v>10</v>
      </c>
      <c r="G104" s="6" t="s">
        <v>31</v>
      </c>
      <c r="H104" s="12" t="s">
        <v>17</v>
      </c>
      <c r="I104" s="13"/>
      <c r="J104" s="6" t="s">
        <v>48</v>
      </c>
      <c r="K104" s="14"/>
      <c r="L104" s="23">
        <v>10</v>
      </c>
      <c r="M104" s="6" t="s">
        <v>12</v>
      </c>
      <c r="N104" s="138">
        <f t="shared" si="8"/>
        <v>1</v>
      </c>
      <c r="O104" s="145"/>
    </row>
    <row r="105" spans="1:15" s="15" customFormat="1" ht="31.5" customHeight="1" x14ac:dyDescent="0.25">
      <c r="A105" s="8" t="s">
        <v>60</v>
      </c>
      <c r="B105" s="5" t="s">
        <v>32</v>
      </c>
      <c r="C105" s="9" t="s">
        <v>33</v>
      </c>
      <c r="D105" s="9" t="s">
        <v>15</v>
      </c>
      <c r="E105" s="10">
        <v>43830</v>
      </c>
      <c r="F105" s="11">
        <v>20</v>
      </c>
      <c r="G105" s="6" t="s">
        <v>34</v>
      </c>
      <c r="H105" s="12" t="s">
        <v>17</v>
      </c>
      <c r="I105" s="13"/>
      <c r="J105" s="6" t="s">
        <v>48</v>
      </c>
      <c r="K105" s="14"/>
      <c r="L105" s="23">
        <v>20</v>
      </c>
      <c r="M105" s="6" t="s">
        <v>12</v>
      </c>
      <c r="N105" s="138">
        <f t="shared" si="8"/>
        <v>1</v>
      </c>
      <c r="O105" s="145"/>
    </row>
    <row r="106" spans="1:15" s="87" customFormat="1" ht="31.5" customHeight="1" x14ac:dyDescent="0.25">
      <c r="A106" s="8" t="s">
        <v>60</v>
      </c>
      <c r="B106" s="8" t="s">
        <v>35</v>
      </c>
      <c r="C106" s="46"/>
      <c r="D106" s="46"/>
      <c r="E106" s="106"/>
      <c r="F106" s="49">
        <v>100</v>
      </c>
      <c r="G106" s="8"/>
      <c r="H106" s="107" t="s">
        <v>17</v>
      </c>
      <c r="I106" s="108"/>
      <c r="J106" s="8" t="s">
        <v>48</v>
      </c>
      <c r="K106" s="14"/>
      <c r="L106" s="65">
        <f>SUBTOTAL(9,L101:L105)</f>
        <v>100</v>
      </c>
      <c r="M106" s="8" t="s">
        <v>12</v>
      </c>
      <c r="N106" s="139">
        <f t="shared" si="8"/>
        <v>1</v>
      </c>
      <c r="O106" s="145"/>
    </row>
    <row r="107" spans="1:15" s="15" customFormat="1" ht="31.5" customHeight="1" x14ac:dyDescent="0.25">
      <c r="A107" s="8" t="s">
        <v>61</v>
      </c>
      <c r="B107" s="5" t="s">
        <v>13</v>
      </c>
      <c r="C107" s="9" t="s">
        <v>14</v>
      </c>
      <c r="D107" s="9" t="s">
        <v>15</v>
      </c>
      <c r="E107" s="10">
        <v>43830</v>
      </c>
      <c r="F107" s="126">
        <v>55.555555555555557</v>
      </c>
      <c r="G107" s="6" t="s">
        <v>16</v>
      </c>
      <c r="H107" s="12" t="s">
        <v>17</v>
      </c>
      <c r="I107" s="45"/>
      <c r="J107" s="6" t="s">
        <v>48</v>
      </c>
      <c r="K107" s="14"/>
      <c r="L107" s="126">
        <v>55.555555555555557</v>
      </c>
      <c r="M107" s="6" t="s">
        <v>12</v>
      </c>
      <c r="N107" s="138">
        <f t="shared" si="8"/>
        <v>1</v>
      </c>
      <c r="O107" s="145">
        <v>1</v>
      </c>
    </row>
    <row r="108" spans="1:15" s="15" customFormat="1" ht="78.75" customHeight="1" x14ac:dyDescent="0.25">
      <c r="A108" s="8" t="s">
        <v>61</v>
      </c>
      <c r="B108" s="5" t="s">
        <v>19</v>
      </c>
      <c r="C108" s="9" t="s">
        <v>20</v>
      </c>
      <c r="D108" s="9" t="s">
        <v>21</v>
      </c>
      <c r="E108" s="11" t="s">
        <v>22</v>
      </c>
      <c r="F108" s="126">
        <v>11.111111111111111</v>
      </c>
      <c r="G108" s="6" t="s">
        <v>23</v>
      </c>
      <c r="H108" s="12" t="s">
        <v>17</v>
      </c>
      <c r="I108" s="45"/>
      <c r="J108" s="6" t="s">
        <v>48</v>
      </c>
      <c r="K108" s="14"/>
      <c r="L108" s="126">
        <v>11.111111111111111</v>
      </c>
      <c r="M108" s="6" t="s">
        <v>12</v>
      </c>
      <c r="N108" s="138">
        <f t="shared" si="8"/>
        <v>1</v>
      </c>
      <c r="O108" s="145"/>
    </row>
    <row r="109" spans="1:15" s="15" customFormat="1" ht="31.5" customHeight="1" x14ac:dyDescent="0.25">
      <c r="A109" s="8" t="s">
        <v>61</v>
      </c>
      <c r="B109" s="5" t="s">
        <v>24</v>
      </c>
      <c r="C109" s="9" t="s">
        <v>25</v>
      </c>
      <c r="D109" s="9" t="s">
        <v>26</v>
      </c>
      <c r="E109" s="10">
        <v>43830</v>
      </c>
      <c r="F109" s="126">
        <v>11.111111111111111</v>
      </c>
      <c r="G109" s="6" t="s">
        <v>27</v>
      </c>
      <c r="H109" s="12" t="s">
        <v>17</v>
      </c>
      <c r="I109" s="45"/>
      <c r="J109" s="6" t="s">
        <v>48</v>
      </c>
      <c r="K109" s="14"/>
      <c r="L109" s="126">
        <v>11.111111111111111</v>
      </c>
      <c r="M109" s="6" t="s">
        <v>12</v>
      </c>
      <c r="N109" s="138">
        <f t="shared" si="8"/>
        <v>1</v>
      </c>
      <c r="O109" s="145"/>
    </row>
    <row r="110" spans="1:15" s="15" customFormat="1" ht="31.5" customHeight="1" x14ac:dyDescent="0.25">
      <c r="A110" s="8" t="s">
        <v>61</v>
      </c>
      <c r="B110" s="5" t="s">
        <v>28</v>
      </c>
      <c r="C110" s="9" t="s">
        <v>29</v>
      </c>
      <c r="D110" s="9" t="s">
        <v>30</v>
      </c>
      <c r="E110" s="10">
        <v>43830</v>
      </c>
      <c r="F110" s="126" t="s">
        <v>403</v>
      </c>
      <c r="G110" s="6" t="s">
        <v>31</v>
      </c>
      <c r="H110" s="12" t="s">
        <v>17</v>
      </c>
      <c r="I110" s="45"/>
      <c r="J110" s="6" t="s">
        <v>48</v>
      </c>
      <c r="K110" s="14"/>
      <c r="L110" s="126" t="s">
        <v>403</v>
      </c>
      <c r="M110" s="6" t="s">
        <v>12</v>
      </c>
      <c r="N110" s="138" t="s">
        <v>403</v>
      </c>
      <c r="O110" s="145"/>
    </row>
    <row r="111" spans="1:15" s="15" customFormat="1" ht="31.5" customHeight="1" x14ac:dyDescent="0.25">
      <c r="A111" s="8" t="s">
        <v>61</v>
      </c>
      <c r="B111" s="5" t="s">
        <v>32</v>
      </c>
      <c r="C111" s="9" t="s">
        <v>33</v>
      </c>
      <c r="D111" s="9" t="s">
        <v>15</v>
      </c>
      <c r="E111" s="10">
        <v>43830</v>
      </c>
      <c r="F111" s="126">
        <v>22.222222222222221</v>
      </c>
      <c r="G111" s="6" t="s">
        <v>34</v>
      </c>
      <c r="H111" s="12" t="s">
        <v>17</v>
      </c>
      <c r="I111" s="45"/>
      <c r="J111" s="6" t="s">
        <v>48</v>
      </c>
      <c r="K111" s="14"/>
      <c r="L111" s="126">
        <v>22.222222222222221</v>
      </c>
      <c r="M111" s="6" t="s">
        <v>12</v>
      </c>
      <c r="N111" s="138">
        <f t="shared" si="8"/>
        <v>1</v>
      </c>
      <c r="O111" s="145"/>
    </row>
    <row r="112" spans="1:15" s="87" customFormat="1" ht="31.5" customHeight="1" x14ac:dyDescent="0.25">
      <c r="A112" s="8" t="s">
        <v>61</v>
      </c>
      <c r="B112" s="8" t="s">
        <v>35</v>
      </c>
      <c r="C112" s="46"/>
      <c r="D112" s="46"/>
      <c r="E112" s="106"/>
      <c r="F112" s="49">
        <v>100</v>
      </c>
      <c r="G112" s="95"/>
      <c r="H112" s="107" t="s">
        <v>17</v>
      </c>
      <c r="I112" s="95"/>
      <c r="J112" s="8" t="s">
        <v>48</v>
      </c>
      <c r="K112" s="14"/>
      <c r="L112" s="65">
        <f>SUBTOTAL(9,L107:L111)</f>
        <v>100</v>
      </c>
      <c r="M112" s="8" t="s">
        <v>12</v>
      </c>
      <c r="N112" s="139">
        <f t="shared" si="8"/>
        <v>1</v>
      </c>
      <c r="O112" s="145"/>
    </row>
    <row r="113" spans="1:15" s="15" customFormat="1" ht="31.5" customHeight="1" x14ac:dyDescent="0.25">
      <c r="A113" s="8" t="s">
        <v>62</v>
      </c>
      <c r="B113" s="5" t="s">
        <v>13</v>
      </c>
      <c r="C113" s="9" t="s">
        <v>14</v>
      </c>
      <c r="D113" s="9" t="s">
        <v>15</v>
      </c>
      <c r="E113" s="10">
        <v>43830</v>
      </c>
      <c r="F113" s="6">
        <v>50</v>
      </c>
      <c r="G113" s="6" t="s">
        <v>16</v>
      </c>
      <c r="H113" s="12" t="s">
        <v>17</v>
      </c>
      <c r="I113" s="45"/>
      <c r="J113" s="6" t="s">
        <v>48</v>
      </c>
      <c r="L113" s="105">
        <v>50</v>
      </c>
      <c r="M113" s="6" t="s">
        <v>37</v>
      </c>
      <c r="N113" s="138">
        <f t="shared" si="8"/>
        <v>1</v>
      </c>
      <c r="O113" s="145">
        <v>1</v>
      </c>
    </row>
    <row r="114" spans="1:15" s="15" customFormat="1" ht="78.75" customHeight="1" x14ac:dyDescent="0.25">
      <c r="A114" s="8" t="s">
        <v>62</v>
      </c>
      <c r="B114" s="5" t="s">
        <v>19</v>
      </c>
      <c r="C114" s="9" t="s">
        <v>20</v>
      </c>
      <c r="D114" s="9" t="s">
        <v>21</v>
      </c>
      <c r="E114" s="11" t="s">
        <v>22</v>
      </c>
      <c r="F114" s="6">
        <v>10</v>
      </c>
      <c r="G114" s="6" t="s">
        <v>23</v>
      </c>
      <c r="H114" s="12" t="s">
        <v>17</v>
      </c>
      <c r="I114" s="45"/>
      <c r="J114" s="6" t="s">
        <v>48</v>
      </c>
      <c r="L114" s="105">
        <v>10</v>
      </c>
      <c r="M114" s="6" t="s">
        <v>37</v>
      </c>
      <c r="N114" s="138">
        <f t="shared" si="8"/>
        <v>1</v>
      </c>
      <c r="O114" s="145"/>
    </row>
    <row r="115" spans="1:15" s="15" customFormat="1" ht="31.5" customHeight="1" x14ac:dyDescent="0.25">
      <c r="A115" s="8" t="s">
        <v>62</v>
      </c>
      <c r="B115" s="5" t="s">
        <v>24</v>
      </c>
      <c r="C115" s="9" t="s">
        <v>25</v>
      </c>
      <c r="D115" s="9" t="s">
        <v>26</v>
      </c>
      <c r="E115" s="10">
        <v>43830</v>
      </c>
      <c r="F115" s="6">
        <v>10</v>
      </c>
      <c r="G115" s="6" t="s">
        <v>27</v>
      </c>
      <c r="H115" s="12" t="s">
        <v>17</v>
      </c>
      <c r="I115" s="45"/>
      <c r="J115" s="6" t="s">
        <v>48</v>
      </c>
      <c r="L115" s="105">
        <v>10</v>
      </c>
      <c r="M115" s="6" t="s">
        <v>37</v>
      </c>
      <c r="N115" s="138">
        <f t="shared" si="8"/>
        <v>1</v>
      </c>
      <c r="O115" s="145"/>
    </row>
    <row r="116" spans="1:15" s="15" customFormat="1" ht="31.5" customHeight="1" x14ac:dyDescent="0.25">
      <c r="A116" s="8" t="s">
        <v>62</v>
      </c>
      <c r="B116" s="5" t="s">
        <v>28</v>
      </c>
      <c r="C116" s="9" t="s">
        <v>29</v>
      </c>
      <c r="D116" s="9" t="s">
        <v>30</v>
      </c>
      <c r="E116" s="10">
        <v>43830</v>
      </c>
      <c r="F116" s="6">
        <v>10</v>
      </c>
      <c r="G116" s="6" t="s">
        <v>31</v>
      </c>
      <c r="H116" s="12" t="s">
        <v>17</v>
      </c>
      <c r="I116" s="45"/>
      <c r="J116" s="6" t="s">
        <v>48</v>
      </c>
      <c r="L116" s="105">
        <v>10</v>
      </c>
      <c r="M116" s="6" t="s">
        <v>37</v>
      </c>
      <c r="N116" s="138">
        <f t="shared" si="8"/>
        <v>1</v>
      </c>
      <c r="O116" s="145"/>
    </row>
    <row r="117" spans="1:15" s="15" customFormat="1" ht="31.5" customHeight="1" x14ac:dyDescent="0.25">
      <c r="A117" s="8" t="s">
        <v>62</v>
      </c>
      <c r="B117" s="5" t="s">
        <v>32</v>
      </c>
      <c r="C117" s="9" t="s">
        <v>33</v>
      </c>
      <c r="D117" s="9" t="s">
        <v>15</v>
      </c>
      <c r="E117" s="10">
        <v>43830</v>
      </c>
      <c r="F117" s="11">
        <v>20</v>
      </c>
      <c r="G117" s="6" t="s">
        <v>34</v>
      </c>
      <c r="H117" s="12" t="s">
        <v>17</v>
      </c>
      <c r="I117" s="45"/>
      <c r="J117" s="6" t="s">
        <v>48</v>
      </c>
      <c r="L117" s="105">
        <v>20</v>
      </c>
      <c r="M117" s="6" t="s">
        <v>37</v>
      </c>
      <c r="N117" s="138">
        <f t="shared" si="8"/>
        <v>1</v>
      </c>
      <c r="O117" s="145"/>
    </row>
    <row r="118" spans="1:15" s="87" customFormat="1" ht="31.5" customHeight="1" x14ac:dyDescent="0.25">
      <c r="A118" s="8" t="s">
        <v>62</v>
      </c>
      <c r="B118" s="5" t="s">
        <v>35</v>
      </c>
      <c r="C118" s="46"/>
      <c r="D118" s="46"/>
      <c r="E118" s="106"/>
      <c r="F118" s="48">
        <v>100</v>
      </c>
      <c r="G118" s="95"/>
      <c r="H118" s="107" t="s">
        <v>17</v>
      </c>
      <c r="I118" s="95"/>
      <c r="J118" s="8" t="s">
        <v>48</v>
      </c>
      <c r="K118" s="15"/>
      <c r="L118" s="65">
        <f>SUBTOTAL(9,L113:L117)</f>
        <v>100</v>
      </c>
      <c r="M118" s="8" t="s">
        <v>37</v>
      </c>
      <c r="N118" s="139">
        <f t="shared" si="8"/>
        <v>1</v>
      </c>
      <c r="O118" s="145"/>
    </row>
    <row r="119" spans="1:15" s="15" customFormat="1" ht="31.5" customHeight="1" x14ac:dyDescent="0.25">
      <c r="A119" s="8" t="s">
        <v>63</v>
      </c>
      <c r="B119" s="5" t="s">
        <v>13</v>
      </c>
      <c r="C119" s="9" t="s">
        <v>14</v>
      </c>
      <c r="D119" s="9" t="s">
        <v>15</v>
      </c>
      <c r="E119" s="10">
        <v>43830</v>
      </c>
      <c r="F119" s="6">
        <v>50</v>
      </c>
      <c r="G119" s="6" t="s">
        <v>16</v>
      </c>
      <c r="H119" s="12" t="s">
        <v>17</v>
      </c>
      <c r="I119" s="45"/>
      <c r="J119" s="6" t="s">
        <v>48</v>
      </c>
      <c r="L119" s="105">
        <v>50</v>
      </c>
      <c r="M119" s="6" t="s">
        <v>37</v>
      </c>
      <c r="N119" s="138">
        <f t="shared" si="8"/>
        <v>1</v>
      </c>
      <c r="O119" s="145">
        <v>1</v>
      </c>
    </row>
    <row r="120" spans="1:15" s="15" customFormat="1" ht="78.75" customHeight="1" x14ac:dyDescent="0.25">
      <c r="A120" s="8" t="s">
        <v>63</v>
      </c>
      <c r="B120" s="5" t="s">
        <v>19</v>
      </c>
      <c r="C120" s="9" t="s">
        <v>20</v>
      </c>
      <c r="D120" s="9" t="s">
        <v>21</v>
      </c>
      <c r="E120" s="11" t="s">
        <v>22</v>
      </c>
      <c r="F120" s="6">
        <v>10</v>
      </c>
      <c r="G120" s="6" t="s">
        <v>23</v>
      </c>
      <c r="H120" s="12" t="s">
        <v>17</v>
      </c>
      <c r="I120" s="45"/>
      <c r="J120" s="6" t="s">
        <v>48</v>
      </c>
      <c r="L120" s="105">
        <v>10</v>
      </c>
      <c r="M120" s="6" t="s">
        <v>37</v>
      </c>
      <c r="N120" s="138">
        <f t="shared" si="8"/>
        <v>1</v>
      </c>
      <c r="O120" s="145"/>
    </row>
    <row r="121" spans="1:15" s="15" customFormat="1" ht="31.5" customHeight="1" x14ac:dyDescent="0.25">
      <c r="A121" s="8" t="s">
        <v>63</v>
      </c>
      <c r="B121" s="5" t="s">
        <v>24</v>
      </c>
      <c r="C121" s="9" t="s">
        <v>25</v>
      </c>
      <c r="D121" s="9" t="s">
        <v>26</v>
      </c>
      <c r="E121" s="10">
        <v>43830</v>
      </c>
      <c r="F121" s="6">
        <v>10</v>
      </c>
      <c r="G121" s="6" t="s">
        <v>27</v>
      </c>
      <c r="H121" s="12" t="s">
        <v>17</v>
      </c>
      <c r="I121" s="45"/>
      <c r="J121" s="6" t="s">
        <v>48</v>
      </c>
      <c r="L121" s="105">
        <v>10</v>
      </c>
      <c r="M121" s="6" t="s">
        <v>37</v>
      </c>
      <c r="N121" s="138">
        <f t="shared" si="8"/>
        <v>1</v>
      </c>
      <c r="O121" s="145"/>
    </row>
    <row r="122" spans="1:15" s="15" customFormat="1" ht="31.5" customHeight="1" x14ac:dyDescent="0.25">
      <c r="A122" s="8" t="s">
        <v>63</v>
      </c>
      <c r="B122" s="5" t="s">
        <v>28</v>
      </c>
      <c r="C122" s="9" t="s">
        <v>29</v>
      </c>
      <c r="D122" s="9" t="s">
        <v>30</v>
      </c>
      <c r="E122" s="10">
        <v>43830</v>
      </c>
      <c r="F122" s="6">
        <v>10</v>
      </c>
      <c r="G122" s="6" t="s">
        <v>31</v>
      </c>
      <c r="H122" s="12" t="s">
        <v>17</v>
      </c>
      <c r="I122" s="45"/>
      <c r="J122" s="6" t="s">
        <v>48</v>
      </c>
      <c r="L122" s="105">
        <v>10</v>
      </c>
      <c r="M122" s="6" t="s">
        <v>37</v>
      </c>
      <c r="N122" s="138">
        <f t="shared" si="8"/>
        <v>1</v>
      </c>
      <c r="O122" s="145"/>
    </row>
    <row r="123" spans="1:15" s="15" customFormat="1" ht="31.5" customHeight="1" x14ac:dyDescent="0.25">
      <c r="A123" s="8" t="s">
        <v>63</v>
      </c>
      <c r="B123" s="5" t="s">
        <v>32</v>
      </c>
      <c r="C123" s="9" t="s">
        <v>33</v>
      </c>
      <c r="D123" s="9" t="s">
        <v>15</v>
      </c>
      <c r="E123" s="10">
        <v>43830</v>
      </c>
      <c r="F123" s="11">
        <v>20</v>
      </c>
      <c r="G123" s="6" t="s">
        <v>34</v>
      </c>
      <c r="H123" s="12" t="s">
        <v>17</v>
      </c>
      <c r="I123" s="45"/>
      <c r="J123" s="6" t="s">
        <v>48</v>
      </c>
      <c r="L123" s="105">
        <v>20</v>
      </c>
      <c r="M123" s="6" t="s">
        <v>37</v>
      </c>
      <c r="N123" s="138">
        <f t="shared" si="8"/>
        <v>1</v>
      </c>
      <c r="O123" s="145"/>
    </row>
    <row r="124" spans="1:15" s="87" customFormat="1" ht="31.5" customHeight="1" x14ac:dyDescent="0.25">
      <c r="A124" s="8" t="s">
        <v>63</v>
      </c>
      <c r="B124" s="5" t="s">
        <v>35</v>
      </c>
      <c r="C124" s="46"/>
      <c r="D124" s="46"/>
      <c r="E124" s="106"/>
      <c r="F124" s="49">
        <v>100</v>
      </c>
      <c r="G124" s="95"/>
      <c r="H124" s="107" t="s">
        <v>17</v>
      </c>
      <c r="I124" s="95"/>
      <c r="J124" s="8" t="s">
        <v>48</v>
      </c>
      <c r="K124" s="15"/>
      <c r="L124" s="65">
        <f>SUBTOTAL(9,L119:L123)</f>
        <v>100</v>
      </c>
      <c r="M124" s="8" t="s">
        <v>37</v>
      </c>
      <c r="N124" s="139">
        <f t="shared" si="8"/>
        <v>1</v>
      </c>
      <c r="O124" s="145"/>
    </row>
    <row r="125" spans="1:15" s="15" customFormat="1" ht="31.5" customHeight="1" x14ac:dyDescent="0.25">
      <c r="A125" s="8" t="s">
        <v>64</v>
      </c>
      <c r="B125" s="5" t="s">
        <v>65</v>
      </c>
      <c r="C125" s="9" t="s">
        <v>66</v>
      </c>
      <c r="D125" s="9" t="s">
        <v>67</v>
      </c>
      <c r="E125" s="10">
        <v>43830</v>
      </c>
      <c r="F125" s="11">
        <v>50</v>
      </c>
      <c r="G125" s="6" t="s">
        <v>68</v>
      </c>
      <c r="H125" s="12" t="s">
        <v>17</v>
      </c>
      <c r="I125" s="45"/>
      <c r="J125" s="6" t="s">
        <v>48</v>
      </c>
      <c r="L125" s="123">
        <v>50</v>
      </c>
      <c r="M125" s="6" t="s">
        <v>36</v>
      </c>
      <c r="N125" s="138">
        <f t="shared" ref="N125:N142" si="9">L125/F125</f>
        <v>1</v>
      </c>
      <c r="O125" s="145">
        <v>1</v>
      </c>
    </row>
    <row r="126" spans="1:15" s="15" customFormat="1" ht="78.75" customHeight="1" x14ac:dyDescent="0.25">
      <c r="A126" s="8" t="s">
        <v>64</v>
      </c>
      <c r="B126" s="5" t="s">
        <v>19</v>
      </c>
      <c r="C126" s="9" t="s">
        <v>20</v>
      </c>
      <c r="D126" s="9" t="s">
        <v>21</v>
      </c>
      <c r="E126" s="11" t="s">
        <v>22</v>
      </c>
      <c r="F126" s="6">
        <v>20</v>
      </c>
      <c r="G126" s="6" t="s">
        <v>23</v>
      </c>
      <c r="H126" s="12" t="s">
        <v>17</v>
      </c>
      <c r="I126" s="45"/>
      <c r="J126" s="6" t="s">
        <v>48</v>
      </c>
      <c r="L126" s="123">
        <v>20</v>
      </c>
      <c r="M126" s="6" t="s">
        <v>36</v>
      </c>
      <c r="N126" s="138">
        <f t="shared" si="9"/>
        <v>1</v>
      </c>
      <c r="O126" s="145"/>
    </row>
    <row r="127" spans="1:15" s="15" customFormat="1" ht="31.5" customHeight="1" x14ac:dyDescent="0.25">
      <c r="A127" s="8" t="s">
        <v>64</v>
      </c>
      <c r="B127" s="5" t="s">
        <v>24</v>
      </c>
      <c r="C127" s="9" t="s">
        <v>25</v>
      </c>
      <c r="D127" s="9" t="s">
        <v>26</v>
      </c>
      <c r="E127" s="10">
        <v>43830</v>
      </c>
      <c r="F127" s="6">
        <v>10</v>
      </c>
      <c r="G127" s="6" t="s">
        <v>27</v>
      </c>
      <c r="H127" s="12" t="s">
        <v>17</v>
      </c>
      <c r="I127" s="45"/>
      <c r="J127" s="6" t="s">
        <v>48</v>
      </c>
      <c r="L127" s="123">
        <v>10</v>
      </c>
      <c r="M127" s="6" t="s">
        <v>36</v>
      </c>
      <c r="N127" s="138">
        <f t="shared" si="9"/>
        <v>1</v>
      </c>
      <c r="O127" s="145"/>
    </row>
    <row r="128" spans="1:15" s="15" customFormat="1" ht="63" customHeight="1" x14ac:dyDescent="0.25">
      <c r="A128" s="8" t="s">
        <v>64</v>
      </c>
      <c r="B128" s="5" t="s">
        <v>69</v>
      </c>
      <c r="C128" s="9" t="s">
        <v>70</v>
      </c>
      <c r="D128" s="9" t="s">
        <v>71</v>
      </c>
      <c r="E128" s="10">
        <v>43830</v>
      </c>
      <c r="F128" s="6">
        <v>10</v>
      </c>
      <c r="G128" s="6" t="s">
        <v>72</v>
      </c>
      <c r="H128" s="12" t="s">
        <v>17</v>
      </c>
      <c r="I128" s="45"/>
      <c r="J128" s="6" t="s">
        <v>48</v>
      </c>
      <c r="L128" s="123">
        <v>10</v>
      </c>
      <c r="M128" s="6" t="s">
        <v>36</v>
      </c>
      <c r="N128" s="138">
        <f t="shared" si="9"/>
        <v>1</v>
      </c>
      <c r="O128" s="145"/>
    </row>
    <row r="129" spans="1:15" s="15" customFormat="1" ht="31.5" customHeight="1" x14ac:dyDescent="0.25">
      <c r="A129" s="8" t="s">
        <v>64</v>
      </c>
      <c r="B129" s="5" t="s">
        <v>32</v>
      </c>
      <c r="C129" s="9" t="s">
        <v>33</v>
      </c>
      <c r="D129" s="9" t="s">
        <v>15</v>
      </c>
      <c r="E129" s="10">
        <v>43830</v>
      </c>
      <c r="F129" s="6">
        <v>10</v>
      </c>
      <c r="G129" s="6" t="s">
        <v>34</v>
      </c>
      <c r="H129" s="12" t="s">
        <v>17</v>
      </c>
      <c r="I129" s="45"/>
      <c r="J129" s="6" t="s">
        <v>48</v>
      </c>
      <c r="L129" s="123">
        <v>10</v>
      </c>
      <c r="M129" s="6" t="s">
        <v>36</v>
      </c>
      <c r="N129" s="138">
        <f t="shared" si="9"/>
        <v>1</v>
      </c>
      <c r="O129" s="145"/>
    </row>
    <row r="130" spans="1:15" s="87" customFormat="1" ht="31.5" customHeight="1" x14ac:dyDescent="0.25">
      <c r="A130" s="8" t="s">
        <v>64</v>
      </c>
      <c r="B130" s="5" t="s">
        <v>35</v>
      </c>
      <c r="C130" s="13"/>
      <c r="D130" s="50"/>
      <c r="E130" s="95"/>
      <c r="F130" s="8">
        <v>100</v>
      </c>
      <c r="G130" s="95"/>
      <c r="H130" s="107" t="s">
        <v>17</v>
      </c>
      <c r="I130" s="95"/>
      <c r="J130" s="8" t="s">
        <v>48</v>
      </c>
      <c r="K130" s="15"/>
      <c r="L130" s="65">
        <f>SUBTOTAL(9,L125:L129)</f>
        <v>100</v>
      </c>
      <c r="M130" s="8" t="s">
        <v>36</v>
      </c>
      <c r="N130" s="139">
        <f t="shared" si="9"/>
        <v>1</v>
      </c>
      <c r="O130" s="145"/>
    </row>
    <row r="131" spans="1:15" s="15" customFormat="1" ht="31.5" customHeight="1" x14ac:dyDescent="0.25">
      <c r="A131" s="8" t="s">
        <v>73</v>
      </c>
      <c r="B131" s="5" t="s">
        <v>13</v>
      </c>
      <c r="C131" s="9" t="s">
        <v>14</v>
      </c>
      <c r="D131" s="9" t="s">
        <v>15</v>
      </c>
      <c r="E131" s="10">
        <v>43830</v>
      </c>
      <c r="F131" s="6">
        <v>50</v>
      </c>
      <c r="G131" s="6" t="s">
        <v>16</v>
      </c>
      <c r="H131" s="12" t="s">
        <v>17</v>
      </c>
      <c r="I131" s="13"/>
      <c r="J131" s="6" t="s">
        <v>48</v>
      </c>
      <c r="K131" s="14"/>
      <c r="L131" s="121">
        <v>50</v>
      </c>
      <c r="M131" s="6" t="s">
        <v>12</v>
      </c>
      <c r="N131" s="138">
        <f t="shared" si="9"/>
        <v>1</v>
      </c>
      <c r="O131" s="145">
        <v>1</v>
      </c>
    </row>
    <row r="132" spans="1:15" s="15" customFormat="1" ht="78.75" customHeight="1" x14ac:dyDescent="0.25">
      <c r="A132" s="8" t="s">
        <v>73</v>
      </c>
      <c r="B132" s="5" t="s">
        <v>19</v>
      </c>
      <c r="C132" s="9" t="s">
        <v>20</v>
      </c>
      <c r="D132" s="9" t="s">
        <v>21</v>
      </c>
      <c r="E132" s="11" t="s">
        <v>22</v>
      </c>
      <c r="F132" s="6">
        <v>10</v>
      </c>
      <c r="G132" s="6" t="s">
        <v>23</v>
      </c>
      <c r="H132" s="12" t="s">
        <v>17</v>
      </c>
      <c r="I132" s="13"/>
      <c r="J132" s="6" t="s">
        <v>48</v>
      </c>
      <c r="K132" s="14"/>
      <c r="L132" s="121">
        <v>10</v>
      </c>
      <c r="M132" s="6" t="s">
        <v>12</v>
      </c>
      <c r="N132" s="138">
        <f t="shared" si="9"/>
        <v>1</v>
      </c>
      <c r="O132" s="145"/>
    </row>
    <row r="133" spans="1:15" s="15" customFormat="1" ht="31.5" customHeight="1" x14ac:dyDescent="0.25">
      <c r="A133" s="8" t="s">
        <v>73</v>
      </c>
      <c r="B133" s="5" t="s">
        <v>24</v>
      </c>
      <c r="C133" s="9" t="s">
        <v>25</v>
      </c>
      <c r="D133" s="9" t="s">
        <v>26</v>
      </c>
      <c r="E133" s="10">
        <v>43830</v>
      </c>
      <c r="F133" s="6">
        <v>10</v>
      </c>
      <c r="G133" s="6" t="s">
        <v>27</v>
      </c>
      <c r="H133" s="12" t="s">
        <v>17</v>
      </c>
      <c r="I133" s="13"/>
      <c r="J133" s="6" t="s">
        <v>48</v>
      </c>
      <c r="K133" s="14"/>
      <c r="L133" s="121">
        <v>10</v>
      </c>
      <c r="M133" s="6" t="s">
        <v>12</v>
      </c>
      <c r="N133" s="138">
        <f t="shared" si="9"/>
        <v>1</v>
      </c>
      <c r="O133" s="145"/>
    </row>
    <row r="134" spans="1:15" s="15" customFormat="1" ht="31.5" customHeight="1" x14ac:dyDescent="0.25">
      <c r="A134" s="8" t="s">
        <v>73</v>
      </c>
      <c r="B134" s="5" t="s">
        <v>28</v>
      </c>
      <c r="C134" s="9" t="s">
        <v>29</v>
      </c>
      <c r="D134" s="9" t="s">
        <v>30</v>
      </c>
      <c r="E134" s="10">
        <v>43830</v>
      </c>
      <c r="F134" s="11">
        <v>10</v>
      </c>
      <c r="G134" s="6" t="s">
        <v>31</v>
      </c>
      <c r="H134" s="12" t="s">
        <v>17</v>
      </c>
      <c r="I134" s="13"/>
      <c r="J134" s="6" t="s">
        <v>48</v>
      </c>
      <c r="K134" s="14"/>
      <c r="L134" s="121">
        <v>10</v>
      </c>
      <c r="M134" s="6" t="s">
        <v>12</v>
      </c>
      <c r="N134" s="138">
        <f t="shared" si="9"/>
        <v>1</v>
      </c>
      <c r="O134" s="145"/>
    </row>
    <row r="135" spans="1:15" s="15" customFormat="1" ht="31.5" customHeight="1" x14ac:dyDescent="0.25">
      <c r="A135" s="8" t="s">
        <v>73</v>
      </c>
      <c r="B135" s="5" t="s">
        <v>32</v>
      </c>
      <c r="C135" s="9" t="s">
        <v>33</v>
      </c>
      <c r="D135" s="9" t="s">
        <v>15</v>
      </c>
      <c r="E135" s="10">
        <v>43830</v>
      </c>
      <c r="F135" s="11">
        <v>20</v>
      </c>
      <c r="G135" s="6" t="s">
        <v>34</v>
      </c>
      <c r="H135" s="12" t="s">
        <v>17</v>
      </c>
      <c r="I135" s="13"/>
      <c r="J135" s="6" t="s">
        <v>48</v>
      </c>
      <c r="K135" s="14"/>
      <c r="L135" s="121">
        <v>20</v>
      </c>
      <c r="M135" s="6" t="s">
        <v>12</v>
      </c>
      <c r="N135" s="138">
        <f t="shared" si="9"/>
        <v>1</v>
      </c>
      <c r="O135" s="145"/>
    </row>
    <row r="136" spans="1:15" s="87" customFormat="1" ht="31.5" customHeight="1" x14ac:dyDescent="0.25">
      <c r="A136" s="8" t="s">
        <v>73</v>
      </c>
      <c r="B136" s="8" t="s">
        <v>35</v>
      </c>
      <c r="C136" s="46"/>
      <c r="D136" s="46"/>
      <c r="E136" s="106"/>
      <c r="F136" s="8">
        <v>100</v>
      </c>
      <c r="G136" s="8"/>
      <c r="H136" s="107" t="s">
        <v>17</v>
      </c>
      <c r="I136" s="108"/>
      <c r="J136" s="8" t="s">
        <v>48</v>
      </c>
      <c r="K136" s="14"/>
      <c r="L136" s="65">
        <f>SUBTOTAL(9,L131:L135)</f>
        <v>100</v>
      </c>
      <c r="M136" s="8" t="s">
        <v>12</v>
      </c>
      <c r="N136" s="139">
        <f t="shared" si="9"/>
        <v>1</v>
      </c>
      <c r="O136" s="145"/>
    </row>
    <row r="137" spans="1:15" s="15" customFormat="1" ht="31.5" customHeight="1" x14ac:dyDescent="0.25">
      <c r="A137" s="8" t="s">
        <v>74</v>
      </c>
      <c r="B137" s="5" t="s">
        <v>13</v>
      </c>
      <c r="C137" s="9" t="s">
        <v>14</v>
      </c>
      <c r="D137" s="9" t="s">
        <v>15</v>
      </c>
      <c r="E137" s="10">
        <v>43830</v>
      </c>
      <c r="F137" s="126">
        <v>55.555555555555557</v>
      </c>
      <c r="G137" s="6" t="s">
        <v>16</v>
      </c>
      <c r="H137" s="12" t="s">
        <v>17</v>
      </c>
      <c r="I137" s="45"/>
      <c r="J137" s="6" t="s">
        <v>48</v>
      </c>
      <c r="L137" s="126">
        <v>55.555555555555557</v>
      </c>
      <c r="M137" s="6" t="s">
        <v>38</v>
      </c>
      <c r="N137" s="138">
        <f t="shared" si="9"/>
        <v>1</v>
      </c>
      <c r="O137" s="145">
        <v>1</v>
      </c>
    </row>
    <row r="138" spans="1:15" s="15" customFormat="1" ht="78.75" customHeight="1" x14ac:dyDescent="0.25">
      <c r="A138" s="8" t="s">
        <v>74</v>
      </c>
      <c r="B138" s="5" t="s">
        <v>19</v>
      </c>
      <c r="C138" s="9" t="s">
        <v>20</v>
      </c>
      <c r="D138" s="9" t="s">
        <v>21</v>
      </c>
      <c r="E138" s="11" t="s">
        <v>22</v>
      </c>
      <c r="F138" s="126">
        <v>11.111111111111111</v>
      </c>
      <c r="G138" s="6" t="s">
        <v>23</v>
      </c>
      <c r="H138" s="12" t="s">
        <v>17</v>
      </c>
      <c r="I138" s="45"/>
      <c r="J138" s="6" t="s">
        <v>48</v>
      </c>
      <c r="L138" s="126">
        <v>11.111111111111111</v>
      </c>
      <c r="M138" s="6" t="s">
        <v>38</v>
      </c>
      <c r="N138" s="138">
        <f t="shared" si="9"/>
        <v>1</v>
      </c>
      <c r="O138" s="145"/>
    </row>
    <row r="139" spans="1:15" s="15" customFormat="1" ht="31.5" customHeight="1" x14ac:dyDescent="0.25">
      <c r="A139" s="8" t="s">
        <v>74</v>
      </c>
      <c r="B139" s="5" t="s">
        <v>24</v>
      </c>
      <c r="C139" s="9" t="s">
        <v>25</v>
      </c>
      <c r="D139" s="9" t="s">
        <v>26</v>
      </c>
      <c r="E139" s="10">
        <v>43830</v>
      </c>
      <c r="F139" s="126">
        <v>11.111111111111111</v>
      </c>
      <c r="G139" s="6" t="s">
        <v>27</v>
      </c>
      <c r="H139" s="12" t="s">
        <v>17</v>
      </c>
      <c r="I139" s="45"/>
      <c r="J139" s="6" t="s">
        <v>48</v>
      </c>
      <c r="L139" s="126">
        <v>11.111111111111111</v>
      </c>
      <c r="M139" s="6" t="s">
        <v>38</v>
      </c>
      <c r="N139" s="138">
        <f t="shared" si="9"/>
        <v>1</v>
      </c>
      <c r="O139" s="145"/>
    </row>
    <row r="140" spans="1:15" s="15" customFormat="1" ht="31.5" customHeight="1" x14ac:dyDescent="0.25">
      <c r="A140" s="8" t="s">
        <v>74</v>
      </c>
      <c r="B140" s="5" t="s">
        <v>28</v>
      </c>
      <c r="C140" s="9" t="s">
        <v>29</v>
      </c>
      <c r="D140" s="9" t="s">
        <v>30</v>
      </c>
      <c r="E140" s="10">
        <v>43830</v>
      </c>
      <c r="F140" s="126" t="s">
        <v>403</v>
      </c>
      <c r="G140" s="6" t="s">
        <v>31</v>
      </c>
      <c r="H140" s="12" t="s">
        <v>17</v>
      </c>
      <c r="I140" s="45"/>
      <c r="J140" s="6" t="s">
        <v>48</v>
      </c>
      <c r="L140" s="126" t="s">
        <v>403</v>
      </c>
      <c r="M140" s="6" t="s">
        <v>38</v>
      </c>
      <c r="N140" s="138" t="s">
        <v>403</v>
      </c>
      <c r="O140" s="145"/>
    </row>
    <row r="141" spans="1:15" s="15" customFormat="1" ht="31.5" customHeight="1" x14ac:dyDescent="0.25">
      <c r="A141" s="8" t="s">
        <v>74</v>
      </c>
      <c r="B141" s="5" t="s">
        <v>32</v>
      </c>
      <c r="C141" s="9" t="s">
        <v>33</v>
      </c>
      <c r="D141" s="9" t="s">
        <v>15</v>
      </c>
      <c r="E141" s="10">
        <v>43830</v>
      </c>
      <c r="F141" s="126">
        <v>22.222222222222221</v>
      </c>
      <c r="G141" s="6" t="s">
        <v>34</v>
      </c>
      <c r="H141" s="12" t="s">
        <v>17</v>
      </c>
      <c r="I141" s="45"/>
      <c r="J141" s="6" t="s">
        <v>48</v>
      </c>
      <c r="L141" s="126">
        <v>22.222222222222221</v>
      </c>
      <c r="M141" s="6" t="s">
        <v>38</v>
      </c>
      <c r="N141" s="138">
        <f t="shared" si="9"/>
        <v>1</v>
      </c>
      <c r="O141" s="145"/>
    </row>
    <row r="142" spans="1:15" s="87" customFormat="1" ht="31.5" customHeight="1" x14ac:dyDescent="0.25">
      <c r="A142" s="8" t="s">
        <v>74</v>
      </c>
      <c r="B142" s="5" t="s">
        <v>35</v>
      </c>
      <c r="C142" s="46"/>
      <c r="D142" s="46"/>
      <c r="E142" s="106"/>
      <c r="F142" s="8">
        <v>100</v>
      </c>
      <c r="G142" s="95"/>
      <c r="H142" s="107" t="s">
        <v>17</v>
      </c>
      <c r="I142" s="95"/>
      <c r="J142" s="8" t="s">
        <v>48</v>
      </c>
      <c r="K142" s="15"/>
      <c r="L142" s="65">
        <f>SUBTOTAL(9,L137:L141)</f>
        <v>100</v>
      </c>
      <c r="M142" s="8" t="s">
        <v>38</v>
      </c>
      <c r="N142" s="139">
        <f t="shared" si="9"/>
        <v>1</v>
      </c>
      <c r="O142" s="145"/>
    </row>
    <row r="143" spans="1:15" s="15" customFormat="1" ht="31.5" customHeight="1" x14ac:dyDescent="0.25">
      <c r="A143" s="8" t="s">
        <v>75</v>
      </c>
      <c r="B143" s="5" t="s">
        <v>13</v>
      </c>
      <c r="C143" s="9" t="s">
        <v>14</v>
      </c>
      <c r="D143" s="9" t="s">
        <v>15</v>
      </c>
      <c r="E143" s="10">
        <v>43830</v>
      </c>
      <c r="F143" s="6">
        <v>50</v>
      </c>
      <c r="G143" s="6" t="s">
        <v>16</v>
      </c>
      <c r="H143" s="12" t="s">
        <v>17</v>
      </c>
      <c r="I143" s="45"/>
      <c r="J143" s="6" t="s">
        <v>48</v>
      </c>
      <c r="L143" s="123">
        <v>50</v>
      </c>
      <c r="M143" s="6" t="s">
        <v>36</v>
      </c>
      <c r="N143" s="138">
        <f t="shared" ref="N143:N154" si="10">L143/F143</f>
        <v>1</v>
      </c>
      <c r="O143" s="145">
        <v>1</v>
      </c>
    </row>
    <row r="144" spans="1:15" s="15" customFormat="1" ht="78.75" customHeight="1" x14ac:dyDescent="0.25">
      <c r="A144" s="8" t="s">
        <v>75</v>
      </c>
      <c r="B144" s="5" t="s">
        <v>19</v>
      </c>
      <c r="C144" s="9" t="s">
        <v>20</v>
      </c>
      <c r="D144" s="9" t="s">
        <v>21</v>
      </c>
      <c r="E144" s="11" t="s">
        <v>22</v>
      </c>
      <c r="F144" s="6">
        <v>20</v>
      </c>
      <c r="G144" s="6" t="s">
        <v>23</v>
      </c>
      <c r="H144" s="12" t="s">
        <v>17</v>
      </c>
      <c r="I144" s="45"/>
      <c r="J144" s="6" t="s">
        <v>48</v>
      </c>
      <c r="L144" s="123">
        <v>20</v>
      </c>
      <c r="M144" s="6" t="s">
        <v>36</v>
      </c>
      <c r="N144" s="138">
        <f t="shared" si="10"/>
        <v>1</v>
      </c>
      <c r="O144" s="145"/>
    </row>
    <row r="145" spans="1:15" s="15" customFormat="1" ht="31.5" customHeight="1" x14ac:dyDescent="0.25">
      <c r="A145" s="8" t="s">
        <v>75</v>
      </c>
      <c r="B145" s="5" t="s">
        <v>24</v>
      </c>
      <c r="C145" s="9" t="s">
        <v>25</v>
      </c>
      <c r="D145" s="9" t="s">
        <v>26</v>
      </c>
      <c r="E145" s="10">
        <v>43830</v>
      </c>
      <c r="F145" s="6">
        <v>10</v>
      </c>
      <c r="G145" s="6" t="s">
        <v>27</v>
      </c>
      <c r="H145" s="12" t="s">
        <v>17</v>
      </c>
      <c r="I145" s="45"/>
      <c r="J145" s="6" t="s">
        <v>48</v>
      </c>
      <c r="L145" s="123">
        <v>10</v>
      </c>
      <c r="M145" s="6" t="s">
        <v>36</v>
      </c>
      <c r="N145" s="138">
        <f t="shared" si="10"/>
        <v>1</v>
      </c>
      <c r="O145" s="145"/>
    </row>
    <row r="146" spans="1:15" s="15" customFormat="1" ht="31.5" customHeight="1" x14ac:dyDescent="0.25">
      <c r="A146" s="8" t="s">
        <v>75</v>
      </c>
      <c r="B146" s="5" t="s">
        <v>28</v>
      </c>
      <c r="C146" s="9" t="s">
        <v>29</v>
      </c>
      <c r="D146" s="9" t="s">
        <v>30</v>
      </c>
      <c r="E146" s="10">
        <v>43830</v>
      </c>
      <c r="F146" s="6">
        <v>10</v>
      </c>
      <c r="G146" s="6" t="s">
        <v>31</v>
      </c>
      <c r="H146" s="12" t="s">
        <v>17</v>
      </c>
      <c r="I146" s="45"/>
      <c r="J146" s="6" t="s">
        <v>48</v>
      </c>
      <c r="L146" s="123">
        <v>10</v>
      </c>
      <c r="M146" s="6" t="s">
        <v>36</v>
      </c>
      <c r="N146" s="138">
        <f t="shared" si="10"/>
        <v>1</v>
      </c>
      <c r="O146" s="145"/>
    </row>
    <row r="147" spans="1:15" s="15" customFormat="1" ht="31.5" customHeight="1" x14ac:dyDescent="0.25">
      <c r="A147" s="8" t="s">
        <v>75</v>
      </c>
      <c r="B147" s="5" t="s">
        <v>32</v>
      </c>
      <c r="C147" s="9" t="s">
        <v>33</v>
      </c>
      <c r="D147" s="9" t="s">
        <v>15</v>
      </c>
      <c r="E147" s="10">
        <v>43830</v>
      </c>
      <c r="F147" s="6">
        <v>10</v>
      </c>
      <c r="G147" s="6" t="s">
        <v>34</v>
      </c>
      <c r="H147" s="12" t="s">
        <v>17</v>
      </c>
      <c r="I147" s="45"/>
      <c r="J147" s="6" t="s">
        <v>48</v>
      </c>
      <c r="L147" s="123">
        <v>10</v>
      </c>
      <c r="M147" s="6" t="s">
        <v>36</v>
      </c>
      <c r="N147" s="138">
        <f t="shared" si="10"/>
        <v>1</v>
      </c>
      <c r="O147" s="145"/>
    </row>
    <row r="148" spans="1:15" s="87" customFormat="1" ht="31.5" customHeight="1" x14ac:dyDescent="0.25">
      <c r="A148" s="8" t="s">
        <v>75</v>
      </c>
      <c r="B148" s="5" t="s">
        <v>35</v>
      </c>
      <c r="C148" s="13"/>
      <c r="D148" s="50"/>
      <c r="E148" s="95"/>
      <c r="F148" s="8">
        <v>100</v>
      </c>
      <c r="G148" s="95"/>
      <c r="H148" s="107" t="s">
        <v>17</v>
      </c>
      <c r="I148" s="95"/>
      <c r="J148" s="8" t="s">
        <v>48</v>
      </c>
      <c r="K148" s="15"/>
      <c r="L148" s="65">
        <f>SUBTOTAL(9,L143:L147)</f>
        <v>100</v>
      </c>
      <c r="M148" s="8" t="s">
        <v>36</v>
      </c>
      <c r="N148" s="139">
        <f t="shared" si="10"/>
        <v>1</v>
      </c>
      <c r="O148" s="145"/>
    </row>
    <row r="149" spans="1:15" s="15" customFormat="1" ht="31.5" customHeight="1" x14ac:dyDescent="0.25">
      <c r="A149" s="8" t="s">
        <v>79</v>
      </c>
      <c r="B149" s="5" t="s">
        <v>13</v>
      </c>
      <c r="C149" s="9" t="s">
        <v>14</v>
      </c>
      <c r="D149" s="9" t="s">
        <v>15</v>
      </c>
      <c r="E149" s="10">
        <v>43830</v>
      </c>
      <c r="F149" s="124">
        <v>55.555555555555557</v>
      </c>
      <c r="G149" s="6" t="s">
        <v>16</v>
      </c>
      <c r="H149" s="12" t="s">
        <v>17</v>
      </c>
      <c r="I149" s="13"/>
      <c r="J149" s="6" t="s">
        <v>48</v>
      </c>
      <c r="K149" s="14"/>
      <c r="L149" s="124">
        <v>50</v>
      </c>
      <c r="M149" s="6" t="s">
        <v>12</v>
      </c>
      <c r="N149" s="138">
        <f>L149/F149</f>
        <v>0.9</v>
      </c>
      <c r="O149" s="145">
        <v>0.94</v>
      </c>
    </row>
    <row r="150" spans="1:15" s="15" customFormat="1" ht="78.75" customHeight="1" x14ac:dyDescent="0.25">
      <c r="A150" s="8" t="s">
        <v>79</v>
      </c>
      <c r="B150" s="5" t="s">
        <v>19</v>
      </c>
      <c r="C150" s="9" t="s">
        <v>20</v>
      </c>
      <c r="D150" s="9" t="s">
        <v>21</v>
      </c>
      <c r="E150" s="11" t="s">
        <v>22</v>
      </c>
      <c r="F150" s="124">
        <v>11.111111111111111</v>
      </c>
      <c r="G150" s="6" t="s">
        <v>23</v>
      </c>
      <c r="H150" s="12" t="s">
        <v>17</v>
      </c>
      <c r="I150" s="13"/>
      <c r="J150" s="6" t="s">
        <v>48</v>
      </c>
      <c r="K150" s="14"/>
      <c r="L150" s="124">
        <v>11.111111111111111</v>
      </c>
      <c r="M150" s="6" t="s">
        <v>12</v>
      </c>
      <c r="N150" s="138">
        <f t="shared" si="10"/>
        <v>1</v>
      </c>
      <c r="O150" s="145"/>
    </row>
    <row r="151" spans="1:15" s="15" customFormat="1" ht="46.5" customHeight="1" x14ac:dyDescent="0.25">
      <c r="A151" s="8" t="s">
        <v>79</v>
      </c>
      <c r="B151" s="5" t="s">
        <v>24</v>
      </c>
      <c r="C151" s="9" t="s">
        <v>25</v>
      </c>
      <c r="D151" s="9" t="s">
        <v>26</v>
      </c>
      <c r="E151" s="10">
        <v>43830</v>
      </c>
      <c r="F151" s="124">
        <v>11.111111111111111</v>
      </c>
      <c r="G151" s="6" t="s">
        <v>27</v>
      </c>
      <c r="H151" s="12" t="s">
        <v>17</v>
      </c>
      <c r="I151" s="13"/>
      <c r="J151" s="6" t="s">
        <v>48</v>
      </c>
      <c r="K151" s="14"/>
      <c r="L151" s="124">
        <v>11.111111111111111</v>
      </c>
      <c r="M151" s="6" t="s">
        <v>12</v>
      </c>
      <c r="N151" s="138">
        <f t="shared" si="10"/>
        <v>1</v>
      </c>
      <c r="O151" s="145"/>
    </row>
    <row r="152" spans="1:15" s="15" customFormat="1" ht="46.5" customHeight="1" x14ac:dyDescent="0.25">
      <c r="A152" s="8" t="s">
        <v>79</v>
      </c>
      <c r="B152" s="5" t="s">
        <v>28</v>
      </c>
      <c r="C152" s="9" t="s">
        <v>29</v>
      </c>
      <c r="D152" s="9" t="s">
        <v>30</v>
      </c>
      <c r="E152" s="10">
        <v>43830</v>
      </c>
      <c r="F152" s="125" t="s">
        <v>403</v>
      </c>
      <c r="G152" s="6" t="s">
        <v>31</v>
      </c>
      <c r="H152" s="12" t="s">
        <v>17</v>
      </c>
      <c r="I152" s="13"/>
      <c r="J152" s="6" t="s">
        <v>48</v>
      </c>
      <c r="K152" s="14"/>
      <c r="L152" s="125" t="s">
        <v>403</v>
      </c>
      <c r="M152" s="6" t="s">
        <v>12</v>
      </c>
      <c r="N152" s="138" t="s">
        <v>403</v>
      </c>
      <c r="O152" s="145"/>
    </row>
    <row r="153" spans="1:15" s="15" customFormat="1" ht="46.5" customHeight="1" x14ac:dyDescent="0.25">
      <c r="A153" s="8" t="s">
        <v>79</v>
      </c>
      <c r="B153" s="5" t="s">
        <v>32</v>
      </c>
      <c r="C153" s="9" t="s">
        <v>33</v>
      </c>
      <c r="D153" s="9" t="s">
        <v>15</v>
      </c>
      <c r="E153" s="10">
        <v>43830</v>
      </c>
      <c r="F153" s="125">
        <v>22.222222222222221</v>
      </c>
      <c r="G153" s="6" t="s">
        <v>34</v>
      </c>
      <c r="H153" s="12" t="s">
        <v>17</v>
      </c>
      <c r="I153" s="13"/>
      <c r="J153" s="6" t="s">
        <v>48</v>
      </c>
      <c r="K153" s="14"/>
      <c r="L153" s="125">
        <v>22.222222222222221</v>
      </c>
      <c r="M153" s="6" t="s">
        <v>12</v>
      </c>
      <c r="N153" s="138">
        <f t="shared" si="10"/>
        <v>1</v>
      </c>
      <c r="O153" s="145"/>
    </row>
    <row r="154" spans="1:15" s="87" customFormat="1" ht="46.5" customHeight="1" x14ac:dyDescent="0.25">
      <c r="A154" s="8" t="s">
        <v>79</v>
      </c>
      <c r="B154" s="8" t="s">
        <v>35</v>
      </c>
      <c r="C154" s="9"/>
      <c r="D154" s="9"/>
      <c r="E154" s="85"/>
      <c r="F154" s="8">
        <v>100</v>
      </c>
      <c r="G154" s="8"/>
      <c r="H154" s="107" t="s">
        <v>17</v>
      </c>
      <c r="I154" s="108"/>
      <c r="J154" s="8" t="s">
        <v>48</v>
      </c>
      <c r="K154" s="14"/>
      <c r="L154" s="91">
        <f>SUBTOTAL(9,L149:L153)</f>
        <v>94.444444444444457</v>
      </c>
      <c r="M154" s="8" t="s">
        <v>12</v>
      </c>
      <c r="N154" s="139">
        <f t="shared" si="10"/>
        <v>0.94444444444444453</v>
      </c>
      <c r="O154" s="145"/>
    </row>
    <row r="155" spans="1:15" s="15" customFormat="1" ht="47.25" customHeight="1" x14ac:dyDescent="0.25">
      <c r="A155" s="8" t="s">
        <v>85</v>
      </c>
      <c r="B155" s="51" t="s">
        <v>89</v>
      </c>
      <c r="C155" s="52" t="s">
        <v>90</v>
      </c>
      <c r="D155" s="21" t="s">
        <v>91</v>
      </c>
      <c r="E155" s="53" t="s">
        <v>92</v>
      </c>
      <c r="F155" s="27">
        <v>25</v>
      </c>
      <c r="G155" s="17" t="s">
        <v>87</v>
      </c>
      <c r="H155" s="12" t="s">
        <v>88</v>
      </c>
      <c r="I155" s="45"/>
      <c r="J155" s="6" t="s">
        <v>48</v>
      </c>
      <c r="L155" s="23">
        <f>+F155</f>
        <v>25</v>
      </c>
      <c r="M155" s="6" t="s">
        <v>396</v>
      </c>
      <c r="N155" s="138">
        <f>L155/F155</f>
        <v>1</v>
      </c>
      <c r="O155" s="145">
        <v>1</v>
      </c>
    </row>
    <row r="156" spans="1:15" s="15" customFormat="1" ht="47.25" customHeight="1" x14ac:dyDescent="0.25">
      <c r="A156" s="8" t="s">
        <v>85</v>
      </c>
      <c r="B156" s="51" t="s">
        <v>93</v>
      </c>
      <c r="C156" s="52" t="s">
        <v>94</v>
      </c>
      <c r="D156" s="21" t="s">
        <v>95</v>
      </c>
      <c r="E156" s="54" t="s">
        <v>96</v>
      </c>
      <c r="F156" s="27">
        <v>30</v>
      </c>
      <c r="G156" s="17" t="s">
        <v>87</v>
      </c>
      <c r="H156" s="12" t="s">
        <v>88</v>
      </c>
      <c r="I156" s="45"/>
      <c r="J156" s="6" t="s">
        <v>48</v>
      </c>
      <c r="L156" s="23">
        <f t="shared" ref="L156:L158" si="11">+F156</f>
        <v>30</v>
      </c>
      <c r="M156" s="6" t="s">
        <v>396</v>
      </c>
      <c r="N156" s="138">
        <f t="shared" ref="N156:N193" si="12">L156/F156</f>
        <v>1</v>
      </c>
      <c r="O156" s="145"/>
    </row>
    <row r="157" spans="1:15" s="15" customFormat="1" ht="74.25" customHeight="1" x14ac:dyDescent="0.25">
      <c r="A157" s="8" t="s">
        <v>85</v>
      </c>
      <c r="B157" s="51" t="s">
        <v>97</v>
      </c>
      <c r="C157" s="52" t="s">
        <v>98</v>
      </c>
      <c r="D157" s="21" t="s">
        <v>99</v>
      </c>
      <c r="E157" s="54" t="s">
        <v>100</v>
      </c>
      <c r="F157" s="27">
        <v>30</v>
      </c>
      <c r="G157" s="17" t="s">
        <v>87</v>
      </c>
      <c r="H157" s="12" t="s">
        <v>88</v>
      </c>
      <c r="I157" s="6" t="s">
        <v>101</v>
      </c>
      <c r="J157" s="6" t="s">
        <v>48</v>
      </c>
      <c r="L157" s="23">
        <f t="shared" si="11"/>
        <v>30</v>
      </c>
      <c r="M157" s="6" t="s">
        <v>396</v>
      </c>
      <c r="N157" s="138">
        <f t="shared" si="12"/>
        <v>1</v>
      </c>
      <c r="O157" s="145"/>
    </row>
    <row r="158" spans="1:15" s="15" customFormat="1" ht="47.25" customHeight="1" x14ac:dyDescent="0.25">
      <c r="A158" s="8" t="s">
        <v>85</v>
      </c>
      <c r="B158" s="51" t="s">
        <v>86</v>
      </c>
      <c r="C158" s="52" t="s">
        <v>102</v>
      </c>
      <c r="D158" s="21" t="s">
        <v>103</v>
      </c>
      <c r="E158" s="31">
        <v>43830</v>
      </c>
      <c r="F158" s="27">
        <v>15</v>
      </c>
      <c r="G158" s="17" t="s">
        <v>87</v>
      </c>
      <c r="H158" s="12" t="s">
        <v>88</v>
      </c>
      <c r="I158" s="45"/>
      <c r="J158" s="6" t="s">
        <v>48</v>
      </c>
      <c r="L158" s="23">
        <f t="shared" si="11"/>
        <v>15</v>
      </c>
      <c r="M158" s="6" t="s">
        <v>396</v>
      </c>
      <c r="N158" s="138">
        <f t="shared" si="12"/>
        <v>1</v>
      </c>
      <c r="O158" s="145"/>
    </row>
    <row r="159" spans="1:15" s="87" customFormat="1" ht="48" customHeight="1" x14ac:dyDescent="0.25">
      <c r="A159" s="8" t="s">
        <v>85</v>
      </c>
      <c r="B159" s="51" t="s">
        <v>35</v>
      </c>
      <c r="C159" s="52"/>
      <c r="D159" s="21"/>
      <c r="E159" s="109"/>
      <c r="F159" s="41">
        <v>100</v>
      </c>
      <c r="G159" s="59"/>
      <c r="H159" s="110" t="s">
        <v>88</v>
      </c>
      <c r="I159" s="95"/>
      <c r="J159" s="8" t="s">
        <v>48</v>
      </c>
      <c r="K159" s="15"/>
      <c r="L159" s="65">
        <f>SUM(L155:L158)</f>
        <v>100</v>
      </c>
      <c r="M159" s="8" t="s">
        <v>396</v>
      </c>
      <c r="N159" s="139">
        <f t="shared" si="12"/>
        <v>1</v>
      </c>
      <c r="O159" s="145"/>
    </row>
    <row r="160" spans="1:15" s="15" customFormat="1" ht="78" customHeight="1" x14ac:dyDescent="0.25">
      <c r="A160" s="8" t="s">
        <v>80</v>
      </c>
      <c r="B160" s="33" t="s">
        <v>41</v>
      </c>
      <c r="C160" s="55" t="s">
        <v>42</v>
      </c>
      <c r="D160" s="29" t="s">
        <v>43</v>
      </c>
      <c r="E160" s="31">
        <v>43709</v>
      </c>
      <c r="F160" s="27">
        <v>40</v>
      </c>
      <c r="G160" s="17" t="s">
        <v>105</v>
      </c>
      <c r="H160" s="12" t="s">
        <v>106</v>
      </c>
      <c r="I160" s="6" t="s">
        <v>81</v>
      </c>
      <c r="J160" s="6" t="s">
        <v>48</v>
      </c>
      <c r="L160" s="23">
        <f>+F160</f>
        <v>40</v>
      </c>
      <c r="M160" s="6" t="s">
        <v>396</v>
      </c>
      <c r="N160" s="138">
        <f t="shared" si="12"/>
        <v>1</v>
      </c>
      <c r="O160" s="145">
        <v>1</v>
      </c>
    </row>
    <row r="161" spans="1:15" s="15" customFormat="1" ht="108" customHeight="1" x14ac:dyDescent="0.25">
      <c r="A161" s="8" t="s">
        <v>80</v>
      </c>
      <c r="B161" s="51" t="s">
        <v>107</v>
      </c>
      <c r="C161" s="56" t="s">
        <v>108</v>
      </c>
      <c r="D161" s="29" t="s">
        <v>109</v>
      </c>
      <c r="E161" s="31">
        <v>43830</v>
      </c>
      <c r="F161" s="27">
        <v>30</v>
      </c>
      <c r="G161" s="17" t="s">
        <v>105</v>
      </c>
      <c r="H161" s="12" t="s">
        <v>106</v>
      </c>
      <c r="I161" s="45"/>
      <c r="J161" s="6" t="s">
        <v>48</v>
      </c>
      <c r="L161" s="23">
        <f t="shared" ref="L161:L162" si="13">+F161</f>
        <v>30</v>
      </c>
      <c r="M161" s="6" t="s">
        <v>396</v>
      </c>
      <c r="N161" s="138">
        <f t="shared" si="12"/>
        <v>1</v>
      </c>
      <c r="O161" s="145"/>
    </row>
    <row r="162" spans="1:15" s="15" customFormat="1" ht="75.75" customHeight="1" x14ac:dyDescent="0.25">
      <c r="A162" s="8" t="s">
        <v>80</v>
      </c>
      <c r="B162" s="5" t="s">
        <v>110</v>
      </c>
      <c r="C162" s="29" t="s">
        <v>111</v>
      </c>
      <c r="D162" s="29" t="s">
        <v>112</v>
      </c>
      <c r="E162" s="31">
        <v>43830</v>
      </c>
      <c r="F162" s="27">
        <v>30</v>
      </c>
      <c r="G162" s="17" t="s">
        <v>105</v>
      </c>
      <c r="H162" s="12" t="s">
        <v>106</v>
      </c>
      <c r="I162" s="45"/>
      <c r="J162" s="6" t="s">
        <v>48</v>
      </c>
      <c r="L162" s="23">
        <f t="shared" si="13"/>
        <v>30</v>
      </c>
      <c r="M162" s="6" t="s">
        <v>396</v>
      </c>
      <c r="N162" s="138">
        <f t="shared" si="12"/>
        <v>1</v>
      </c>
      <c r="O162" s="145"/>
    </row>
    <row r="163" spans="1:15" s="87" customFormat="1" ht="48" customHeight="1" x14ac:dyDescent="0.25">
      <c r="A163" s="8" t="s">
        <v>80</v>
      </c>
      <c r="B163" s="51" t="s">
        <v>35</v>
      </c>
      <c r="C163" s="52"/>
      <c r="D163" s="21"/>
      <c r="E163" s="109"/>
      <c r="F163" s="41">
        <v>100</v>
      </c>
      <c r="G163" s="95"/>
      <c r="H163" s="107" t="s">
        <v>106</v>
      </c>
      <c r="I163" s="95"/>
      <c r="J163" s="8" t="s">
        <v>48</v>
      </c>
      <c r="K163" s="15"/>
      <c r="L163" s="65">
        <f>SUM(L160:L162)</f>
        <v>100</v>
      </c>
      <c r="M163" s="8" t="s">
        <v>396</v>
      </c>
      <c r="N163" s="139">
        <f t="shared" si="12"/>
        <v>1</v>
      </c>
      <c r="O163" s="145"/>
    </row>
    <row r="164" spans="1:15" s="15" customFormat="1" ht="65.25" customHeight="1" x14ac:dyDescent="0.25">
      <c r="A164" s="8" t="s">
        <v>113</v>
      </c>
      <c r="B164" s="57" t="s">
        <v>114</v>
      </c>
      <c r="C164" s="58" t="s">
        <v>115</v>
      </c>
      <c r="D164" s="21" t="s">
        <v>116</v>
      </c>
      <c r="E164" s="26">
        <v>43830</v>
      </c>
      <c r="F164" s="17">
        <v>10</v>
      </c>
      <c r="G164" s="17" t="s">
        <v>398</v>
      </c>
      <c r="H164" s="12" t="s">
        <v>117</v>
      </c>
      <c r="I164" s="45"/>
      <c r="J164" s="6" t="s">
        <v>48</v>
      </c>
      <c r="K164" s="94"/>
      <c r="L164" s="23">
        <f>+F164</f>
        <v>10</v>
      </c>
      <c r="M164" s="6" t="s">
        <v>396</v>
      </c>
      <c r="N164" s="138">
        <f t="shared" si="12"/>
        <v>1</v>
      </c>
      <c r="O164" s="145">
        <v>1</v>
      </c>
    </row>
    <row r="165" spans="1:15" s="15" customFormat="1" ht="56.25" customHeight="1" x14ac:dyDescent="0.25">
      <c r="A165" s="8" t="s">
        <v>113</v>
      </c>
      <c r="B165" s="57" t="s">
        <v>114</v>
      </c>
      <c r="C165" s="58" t="s">
        <v>115</v>
      </c>
      <c r="D165" s="21" t="s">
        <v>118</v>
      </c>
      <c r="E165" s="26">
        <v>43830</v>
      </c>
      <c r="F165" s="17">
        <v>10</v>
      </c>
      <c r="G165" s="17" t="s">
        <v>397</v>
      </c>
      <c r="H165" s="12" t="s">
        <v>117</v>
      </c>
      <c r="I165" s="45"/>
      <c r="J165" s="6" t="s">
        <v>48</v>
      </c>
      <c r="K165" s="94"/>
      <c r="L165" s="23">
        <f t="shared" ref="L165:L171" si="14">+F165</f>
        <v>10</v>
      </c>
      <c r="M165" s="6" t="s">
        <v>396</v>
      </c>
      <c r="N165" s="138">
        <f t="shared" si="12"/>
        <v>1</v>
      </c>
      <c r="O165" s="145"/>
    </row>
    <row r="166" spans="1:15" s="15" customFormat="1" ht="78" customHeight="1" x14ac:dyDescent="0.25">
      <c r="A166" s="8" t="s">
        <v>113</v>
      </c>
      <c r="B166" s="57" t="s">
        <v>114</v>
      </c>
      <c r="C166" s="58" t="s">
        <v>119</v>
      </c>
      <c r="D166" s="21" t="s">
        <v>120</v>
      </c>
      <c r="E166" s="26">
        <v>43830</v>
      </c>
      <c r="F166" s="23">
        <v>20</v>
      </c>
      <c r="G166" s="17" t="s">
        <v>397</v>
      </c>
      <c r="H166" s="12" t="s">
        <v>117</v>
      </c>
      <c r="I166" s="45"/>
      <c r="J166" s="6" t="s">
        <v>48</v>
      </c>
      <c r="K166" s="94"/>
      <c r="L166" s="23">
        <f t="shared" si="14"/>
        <v>20</v>
      </c>
      <c r="M166" s="6" t="s">
        <v>396</v>
      </c>
      <c r="N166" s="138">
        <f t="shared" si="12"/>
        <v>1</v>
      </c>
      <c r="O166" s="145"/>
    </row>
    <row r="167" spans="1:15" s="15" customFormat="1" ht="102.75" customHeight="1" x14ac:dyDescent="0.25">
      <c r="A167" s="8" t="s">
        <v>113</v>
      </c>
      <c r="B167" s="57" t="s">
        <v>114</v>
      </c>
      <c r="C167" s="155" t="s">
        <v>121</v>
      </c>
      <c r="D167" s="21" t="s">
        <v>122</v>
      </c>
      <c r="E167" s="26">
        <v>43830</v>
      </c>
      <c r="F167" s="154">
        <v>20</v>
      </c>
      <c r="G167" s="17" t="s">
        <v>397</v>
      </c>
      <c r="H167" s="12" t="s">
        <v>117</v>
      </c>
      <c r="I167" s="45"/>
      <c r="J167" s="6" t="s">
        <v>48</v>
      </c>
      <c r="K167" s="94"/>
      <c r="L167" s="154">
        <f t="shared" si="14"/>
        <v>20</v>
      </c>
      <c r="M167" s="6" t="s">
        <v>396</v>
      </c>
      <c r="N167" s="138">
        <f t="shared" si="12"/>
        <v>1</v>
      </c>
      <c r="O167" s="145"/>
    </row>
    <row r="168" spans="1:15" s="15" customFormat="1" ht="96" customHeight="1" x14ac:dyDescent="0.25">
      <c r="A168" s="8" t="s">
        <v>113</v>
      </c>
      <c r="B168" s="57" t="s">
        <v>114</v>
      </c>
      <c r="C168" s="155"/>
      <c r="D168" s="21" t="s">
        <v>123</v>
      </c>
      <c r="E168" s="26">
        <v>43830</v>
      </c>
      <c r="F168" s="154"/>
      <c r="G168" s="17" t="s">
        <v>397</v>
      </c>
      <c r="H168" s="12" t="s">
        <v>117</v>
      </c>
      <c r="I168" s="45"/>
      <c r="J168" s="6" t="s">
        <v>48</v>
      </c>
      <c r="K168" s="94"/>
      <c r="L168" s="154"/>
      <c r="M168" s="6" t="s">
        <v>396</v>
      </c>
      <c r="N168" s="138"/>
      <c r="O168" s="145"/>
    </row>
    <row r="169" spans="1:15" s="15" customFormat="1" ht="51.75" customHeight="1" x14ac:dyDescent="0.25">
      <c r="A169" s="8" t="s">
        <v>113</v>
      </c>
      <c r="B169" s="57" t="s">
        <v>114</v>
      </c>
      <c r="C169" s="56" t="s">
        <v>124</v>
      </c>
      <c r="D169" s="16" t="s">
        <v>125</v>
      </c>
      <c r="E169" s="26">
        <v>43830</v>
      </c>
      <c r="F169" s="17">
        <v>10</v>
      </c>
      <c r="G169" s="17" t="s">
        <v>397</v>
      </c>
      <c r="H169" s="12" t="s">
        <v>117</v>
      </c>
      <c r="I169" s="45"/>
      <c r="J169" s="6" t="s">
        <v>48</v>
      </c>
      <c r="K169" s="94"/>
      <c r="L169" s="23">
        <f t="shared" si="14"/>
        <v>10</v>
      </c>
      <c r="M169" s="6" t="s">
        <v>396</v>
      </c>
      <c r="N169" s="138">
        <f t="shared" si="12"/>
        <v>1</v>
      </c>
      <c r="O169" s="145"/>
    </row>
    <row r="170" spans="1:15" s="15" customFormat="1" ht="43.5" customHeight="1" x14ac:dyDescent="0.25">
      <c r="A170" s="8" t="s">
        <v>113</v>
      </c>
      <c r="B170" s="57" t="s">
        <v>114</v>
      </c>
      <c r="C170" s="56" t="s">
        <v>126</v>
      </c>
      <c r="D170" s="16" t="s">
        <v>127</v>
      </c>
      <c r="E170" s="26">
        <v>43830</v>
      </c>
      <c r="F170" s="17">
        <v>10</v>
      </c>
      <c r="G170" s="17" t="s">
        <v>397</v>
      </c>
      <c r="H170" s="12" t="s">
        <v>117</v>
      </c>
      <c r="I170" s="45"/>
      <c r="J170" s="6" t="s">
        <v>48</v>
      </c>
      <c r="K170" s="94"/>
      <c r="L170" s="23">
        <f t="shared" si="14"/>
        <v>10</v>
      </c>
      <c r="M170" s="6" t="s">
        <v>396</v>
      </c>
      <c r="N170" s="138">
        <f t="shared" si="12"/>
        <v>1</v>
      </c>
      <c r="O170" s="145"/>
    </row>
    <row r="171" spans="1:15" s="15" customFormat="1" ht="62.25" customHeight="1" x14ac:dyDescent="0.25">
      <c r="A171" s="8" t="s">
        <v>113</v>
      </c>
      <c r="B171" s="57" t="s">
        <v>114</v>
      </c>
      <c r="C171" s="56" t="s">
        <v>128</v>
      </c>
      <c r="D171" s="16" t="s">
        <v>127</v>
      </c>
      <c r="E171" s="26">
        <v>43830</v>
      </c>
      <c r="F171" s="17">
        <v>20</v>
      </c>
      <c r="G171" s="17" t="s">
        <v>397</v>
      </c>
      <c r="H171" s="12" t="s">
        <v>117</v>
      </c>
      <c r="I171" s="45"/>
      <c r="J171" s="6" t="s">
        <v>48</v>
      </c>
      <c r="K171" s="94"/>
      <c r="L171" s="23">
        <f t="shared" si="14"/>
        <v>20</v>
      </c>
      <c r="M171" s="6" t="s">
        <v>396</v>
      </c>
      <c r="N171" s="138">
        <f t="shared" si="12"/>
        <v>1</v>
      </c>
      <c r="O171" s="145"/>
    </row>
    <row r="172" spans="1:15" s="87" customFormat="1" ht="44.25" customHeight="1" x14ac:dyDescent="0.25">
      <c r="A172" s="8" t="s">
        <v>113</v>
      </c>
      <c r="B172" s="57" t="s">
        <v>35</v>
      </c>
      <c r="C172" s="56"/>
      <c r="D172" s="16"/>
      <c r="E172" s="111"/>
      <c r="F172" s="59">
        <v>100</v>
      </c>
      <c r="G172" s="59"/>
      <c r="H172" s="107" t="s">
        <v>117</v>
      </c>
      <c r="I172" s="95"/>
      <c r="J172" s="8" t="s">
        <v>48</v>
      </c>
      <c r="K172" s="94"/>
      <c r="L172" s="65">
        <f>SUM(L164:L171)</f>
        <v>100</v>
      </c>
      <c r="M172" s="8" t="s">
        <v>396</v>
      </c>
      <c r="N172" s="139">
        <f t="shared" si="12"/>
        <v>1</v>
      </c>
      <c r="O172" s="145"/>
    </row>
    <row r="173" spans="1:15" s="15" customFormat="1" ht="102.75" customHeight="1" x14ac:dyDescent="0.25">
      <c r="A173" s="8" t="s">
        <v>129</v>
      </c>
      <c r="B173" s="33" t="s">
        <v>130</v>
      </c>
      <c r="C173" s="21" t="s">
        <v>131</v>
      </c>
      <c r="D173" s="60" t="s">
        <v>132</v>
      </c>
      <c r="E173" s="61" t="s">
        <v>133</v>
      </c>
      <c r="F173" s="24">
        <v>20</v>
      </c>
      <c r="G173" s="18" t="s">
        <v>134</v>
      </c>
      <c r="H173" s="20" t="s">
        <v>135</v>
      </c>
      <c r="I173" s="62"/>
      <c r="J173" s="6" t="s">
        <v>48</v>
      </c>
      <c r="L173" s="23">
        <f>+F173</f>
        <v>20</v>
      </c>
      <c r="M173" s="6" t="s">
        <v>396</v>
      </c>
      <c r="N173" s="138">
        <f t="shared" si="12"/>
        <v>1</v>
      </c>
      <c r="O173" s="145">
        <v>1</v>
      </c>
    </row>
    <row r="174" spans="1:15" s="15" customFormat="1" ht="60" customHeight="1" x14ac:dyDescent="0.25">
      <c r="A174" s="8" t="s">
        <v>129</v>
      </c>
      <c r="B174" s="33" t="s">
        <v>136</v>
      </c>
      <c r="C174" s="28" t="s">
        <v>137</v>
      </c>
      <c r="D174" s="21" t="s">
        <v>138</v>
      </c>
      <c r="E174" s="31">
        <v>43830</v>
      </c>
      <c r="F174" s="24">
        <v>20</v>
      </c>
      <c r="G174" s="24" t="s">
        <v>134</v>
      </c>
      <c r="H174" s="20" t="s">
        <v>135</v>
      </c>
      <c r="I174" s="27"/>
      <c r="J174" s="6" t="s">
        <v>48</v>
      </c>
      <c r="L174" s="23">
        <f t="shared" ref="L174:L179" si="15">+F174</f>
        <v>20</v>
      </c>
      <c r="M174" s="6" t="s">
        <v>396</v>
      </c>
      <c r="N174" s="138">
        <f t="shared" si="12"/>
        <v>1</v>
      </c>
      <c r="O174" s="145"/>
    </row>
    <row r="175" spans="1:15" s="15" customFormat="1" ht="45" customHeight="1" x14ac:dyDescent="0.25">
      <c r="A175" s="8" t="s">
        <v>129</v>
      </c>
      <c r="B175" s="33" t="s">
        <v>89</v>
      </c>
      <c r="C175" s="16" t="s">
        <v>139</v>
      </c>
      <c r="D175" s="16" t="s">
        <v>140</v>
      </c>
      <c r="E175" s="26">
        <v>43677</v>
      </c>
      <c r="F175" s="24">
        <v>10</v>
      </c>
      <c r="G175" s="24" t="s">
        <v>134</v>
      </c>
      <c r="H175" s="20" t="s">
        <v>135</v>
      </c>
      <c r="I175" s="24" t="s">
        <v>141</v>
      </c>
      <c r="J175" s="6" t="s">
        <v>48</v>
      </c>
      <c r="L175" s="23">
        <f t="shared" si="15"/>
        <v>10</v>
      </c>
      <c r="M175" s="6" t="s">
        <v>396</v>
      </c>
      <c r="N175" s="138">
        <f t="shared" si="12"/>
        <v>1</v>
      </c>
      <c r="O175" s="145"/>
    </row>
    <row r="176" spans="1:15" s="15" customFormat="1" ht="65.25" customHeight="1" x14ac:dyDescent="0.25">
      <c r="A176" s="8" t="s">
        <v>129</v>
      </c>
      <c r="B176" s="156" t="s">
        <v>142</v>
      </c>
      <c r="C176" s="21" t="s">
        <v>143</v>
      </c>
      <c r="D176" s="21" t="s">
        <v>144</v>
      </c>
      <c r="E176" s="22">
        <v>43830</v>
      </c>
      <c r="F176" s="23">
        <v>10</v>
      </c>
      <c r="G176" s="24" t="s">
        <v>134</v>
      </c>
      <c r="H176" s="20" t="s">
        <v>135</v>
      </c>
      <c r="I176" s="24" t="s">
        <v>145</v>
      </c>
      <c r="J176" s="6" t="s">
        <v>48</v>
      </c>
      <c r="L176" s="23">
        <f t="shared" si="15"/>
        <v>10</v>
      </c>
      <c r="M176" s="6" t="s">
        <v>396</v>
      </c>
      <c r="N176" s="138">
        <f t="shared" si="12"/>
        <v>1</v>
      </c>
      <c r="O176" s="145"/>
    </row>
    <row r="177" spans="1:15" s="15" customFormat="1" ht="102" customHeight="1" x14ac:dyDescent="0.25">
      <c r="A177" s="8" t="s">
        <v>129</v>
      </c>
      <c r="B177" s="157"/>
      <c r="C177" s="21" t="s">
        <v>146</v>
      </c>
      <c r="D177" s="21" t="s">
        <v>147</v>
      </c>
      <c r="E177" s="26">
        <v>43830</v>
      </c>
      <c r="F177" s="23">
        <v>15</v>
      </c>
      <c r="G177" s="24" t="s">
        <v>134</v>
      </c>
      <c r="H177" s="20" t="s">
        <v>135</v>
      </c>
      <c r="I177" s="27" t="s">
        <v>148</v>
      </c>
      <c r="J177" s="6" t="s">
        <v>48</v>
      </c>
      <c r="L177" s="23">
        <f t="shared" si="15"/>
        <v>15</v>
      </c>
      <c r="M177" s="6" t="s">
        <v>396</v>
      </c>
      <c r="N177" s="138">
        <f t="shared" si="12"/>
        <v>1</v>
      </c>
      <c r="O177" s="145"/>
    </row>
    <row r="178" spans="1:15" s="15" customFormat="1" ht="91.5" customHeight="1" x14ac:dyDescent="0.25">
      <c r="A178" s="8" t="s">
        <v>129</v>
      </c>
      <c r="B178" s="157"/>
      <c r="C178" s="21" t="s">
        <v>149</v>
      </c>
      <c r="D178" s="21" t="s">
        <v>150</v>
      </c>
      <c r="E178" s="26">
        <v>43830</v>
      </c>
      <c r="F178" s="23">
        <v>10</v>
      </c>
      <c r="G178" s="24" t="s">
        <v>134</v>
      </c>
      <c r="H178" s="20" t="s">
        <v>135</v>
      </c>
      <c r="I178" s="24"/>
      <c r="J178" s="6" t="s">
        <v>48</v>
      </c>
      <c r="L178" s="23">
        <f t="shared" si="15"/>
        <v>10</v>
      </c>
      <c r="M178" s="6" t="s">
        <v>396</v>
      </c>
      <c r="N178" s="138">
        <f t="shared" si="12"/>
        <v>1</v>
      </c>
      <c r="O178" s="145"/>
    </row>
    <row r="179" spans="1:15" s="15" customFormat="1" ht="77.25" customHeight="1" x14ac:dyDescent="0.25">
      <c r="A179" s="8" t="s">
        <v>129</v>
      </c>
      <c r="B179" s="158"/>
      <c r="C179" s="25" t="s">
        <v>151</v>
      </c>
      <c r="D179" s="16" t="s">
        <v>152</v>
      </c>
      <c r="E179" s="26">
        <v>43830</v>
      </c>
      <c r="F179" s="23">
        <v>15</v>
      </c>
      <c r="G179" s="23" t="s">
        <v>134</v>
      </c>
      <c r="H179" s="20" t="s">
        <v>135</v>
      </c>
      <c r="I179" s="27" t="s">
        <v>153</v>
      </c>
      <c r="J179" s="6" t="s">
        <v>48</v>
      </c>
      <c r="L179" s="23">
        <f t="shared" si="15"/>
        <v>15</v>
      </c>
      <c r="M179" s="6" t="s">
        <v>396</v>
      </c>
      <c r="N179" s="138">
        <f t="shared" si="12"/>
        <v>1</v>
      </c>
      <c r="O179" s="145"/>
    </row>
    <row r="180" spans="1:15" s="87" customFormat="1" ht="44.25" customHeight="1" x14ac:dyDescent="0.25">
      <c r="A180" s="8" t="s">
        <v>129</v>
      </c>
      <c r="B180" s="57" t="s">
        <v>35</v>
      </c>
      <c r="C180" s="56"/>
      <c r="D180" s="16"/>
      <c r="E180" s="8"/>
      <c r="F180" s="59">
        <v>100</v>
      </c>
      <c r="G180" s="65"/>
      <c r="H180" s="112" t="s">
        <v>135</v>
      </c>
      <c r="I180" s="95"/>
      <c r="J180" s="8" t="s">
        <v>48</v>
      </c>
      <c r="K180" s="94"/>
      <c r="L180" s="65">
        <f>SUM(L173:L179)</f>
        <v>100</v>
      </c>
      <c r="M180" s="8" t="s">
        <v>396</v>
      </c>
      <c r="N180" s="139">
        <f t="shared" si="12"/>
        <v>1</v>
      </c>
      <c r="O180" s="145"/>
    </row>
    <row r="181" spans="1:15" s="15" customFormat="1" ht="78.75" customHeight="1" x14ac:dyDescent="0.25">
      <c r="A181" s="8" t="s">
        <v>46</v>
      </c>
      <c r="B181" s="30" t="s">
        <v>156</v>
      </c>
      <c r="C181" s="25" t="s">
        <v>157</v>
      </c>
      <c r="D181" s="16" t="s">
        <v>158</v>
      </c>
      <c r="E181" s="26">
        <v>43830</v>
      </c>
      <c r="F181" s="23">
        <v>5</v>
      </c>
      <c r="G181" s="6" t="s">
        <v>159</v>
      </c>
      <c r="H181" s="20" t="s">
        <v>160</v>
      </c>
      <c r="I181" s="6" t="s">
        <v>161</v>
      </c>
      <c r="J181" s="6" t="s">
        <v>48</v>
      </c>
      <c r="L181" s="23">
        <f>+F181</f>
        <v>5</v>
      </c>
      <c r="M181" s="6" t="s">
        <v>396</v>
      </c>
      <c r="N181" s="138">
        <f t="shared" si="12"/>
        <v>1</v>
      </c>
      <c r="O181" s="145">
        <v>1</v>
      </c>
    </row>
    <row r="182" spans="1:15" s="15" customFormat="1" ht="96.75" customHeight="1" x14ac:dyDescent="0.25">
      <c r="A182" s="8" t="s">
        <v>46</v>
      </c>
      <c r="B182" s="30" t="s">
        <v>162</v>
      </c>
      <c r="C182" s="25" t="s">
        <v>163</v>
      </c>
      <c r="D182" s="16" t="s">
        <v>164</v>
      </c>
      <c r="E182" s="64">
        <v>43830</v>
      </c>
      <c r="F182" s="23">
        <v>15</v>
      </c>
      <c r="G182" s="6" t="s">
        <v>159</v>
      </c>
      <c r="H182" s="20" t="s">
        <v>160</v>
      </c>
      <c r="I182" s="27" t="s">
        <v>165</v>
      </c>
      <c r="J182" s="6" t="s">
        <v>48</v>
      </c>
      <c r="L182" s="23">
        <f t="shared" ref="L182:L188" si="16">+F182</f>
        <v>15</v>
      </c>
      <c r="M182" s="6" t="s">
        <v>396</v>
      </c>
      <c r="N182" s="138">
        <f t="shared" si="12"/>
        <v>1</v>
      </c>
      <c r="O182" s="145"/>
    </row>
    <row r="183" spans="1:15" s="15" customFormat="1" ht="97.5" customHeight="1" x14ac:dyDescent="0.25">
      <c r="A183" s="8" t="s">
        <v>46</v>
      </c>
      <c r="B183" s="30" t="s">
        <v>166</v>
      </c>
      <c r="C183" s="25" t="s">
        <v>167</v>
      </c>
      <c r="D183" s="16" t="s">
        <v>168</v>
      </c>
      <c r="E183" s="6" t="s">
        <v>169</v>
      </c>
      <c r="F183" s="23">
        <v>10</v>
      </c>
      <c r="G183" s="6" t="s">
        <v>159</v>
      </c>
      <c r="H183" s="20" t="s">
        <v>160</v>
      </c>
      <c r="I183" s="27"/>
      <c r="J183" s="6" t="s">
        <v>48</v>
      </c>
      <c r="L183" s="23">
        <f t="shared" si="16"/>
        <v>10</v>
      </c>
      <c r="M183" s="6" t="s">
        <v>396</v>
      </c>
      <c r="N183" s="138">
        <f t="shared" si="12"/>
        <v>1</v>
      </c>
      <c r="O183" s="145"/>
    </row>
    <row r="184" spans="1:15" s="15" customFormat="1" ht="58.5" customHeight="1" x14ac:dyDescent="0.25">
      <c r="A184" s="8" t="s">
        <v>46</v>
      </c>
      <c r="B184" s="30" t="s">
        <v>170</v>
      </c>
      <c r="C184" s="25" t="s">
        <v>171</v>
      </c>
      <c r="D184" s="16" t="s">
        <v>172</v>
      </c>
      <c r="E184" s="26">
        <v>43830</v>
      </c>
      <c r="F184" s="23">
        <v>15</v>
      </c>
      <c r="G184" s="6" t="s">
        <v>159</v>
      </c>
      <c r="H184" s="20" t="s">
        <v>160</v>
      </c>
      <c r="I184" s="27" t="s">
        <v>34</v>
      </c>
      <c r="J184" s="6" t="s">
        <v>48</v>
      </c>
      <c r="L184" s="23">
        <f t="shared" si="16"/>
        <v>15</v>
      </c>
      <c r="M184" s="6" t="s">
        <v>396</v>
      </c>
      <c r="N184" s="138">
        <f t="shared" si="12"/>
        <v>1</v>
      </c>
      <c r="O184" s="145"/>
    </row>
    <row r="185" spans="1:15" s="15" customFormat="1" ht="58.5" customHeight="1" x14ac:dyDescent="0.25">
      <c r="A185" s="8" t="s">
        <v>46</v>
      </c>
      <c r="B185" s="159" t="s">
        <v>173</v>
      </c>
      <c r="C185" s="25" t="s">
        <v>174</v>
      </c>
      <c r="D185" s="16" t="s">
        <v>175</v>
      </c>
      <c r="E185" s="64">
        <v>43799</v>
      </c>
      <c r="F185" s="23">
        <v>15</v>
      </c>
      <c r="G185" s="6" t="s">
        <v>159</v>
      </c>
      <c r="H185" s="20" t="s">
        <v>160</v>
      </c>
      <c r="I185" s="27"/>
      <c r="J185" s="6" t="s">
        <v>48</v>
      </c>
      <c r="L185" s="23">
        <f t="shared" si="16"/>
        <v>15</v>
      </c>
      <c r="M185" s="6" t="s">
        <v>396</v>
      </c>
      <c r="N185" s="138">
        <f t="shared" si="12"/>
        <v>1</v>
      </c>
      <c r="O185" s="145"/>
    </row>
    <row r="186" spans="1:15" s="15" customFormat="1" ht="58.5" customHeight="1" x14ac:dyDescent="0.25">
      <c r="A186" s="8" t="s">
        <v>46</v>
      </c>
      <c r="B186" s="159"/>
      <c r="C186" s="25" t="s">
        <v>176</v>
      </c>
      <c r="D186" s="16" t="s">
        <v>177</v>
      </c>
      <c r="E186" s="26">
        <v>43830</v>
      </c>
      <c r="F186" s="23">
        <v>10</v>
      </c>
      <c r="G186" s="6" t="s">
        <v>159</v>
      </c>
      <c r="H186" s="20" t="s">
        <v>160</v>
      </c>
      <c r="I186" s="27"/>
      <c r="J186" s="6" t="s">
        <v>48</v>
      </c>
      <c r="L186" s="23">
        <f t="shared" si="16"/>
        <v>10</v>
      </c>
      <c r="M186" s="6" t="s">
        <v>396</v>
      </c>
      <c r="N186" s="138">
        <f t="shared" si="12"/>
        <v>1</v>
      </c>
      <c r="O186" s="145"/>
    </row>
    <row r="187" spans="1:15" s="15" customFormat="1" ht="58.5" customHeight="1" x14ac:dyDescent="0.25">
      <c r="A187" s="8" t="s">
        <v>46</v>
      </c>
      <c r="B187" s="30" t="s">
        <v>178</v>
      </c>
      <c r="C187" s="25" t="s">
        <v>179</v>
      </c>
      <c r="D187" s="16" t="s">
        <v>180</v>
      </c>
      <c r="E187" s="26">
        <v>43830</v>
      </c>
      <c r="F187" s="23">
        <v>15</v>
      </c>
      <c r="G187" s="6" t="s">
        <v>159</v>
      </c>
      <c r="H187" s="20" t="s">
        <v>160</v>
      </c>
      <c r="I187" s="27" t="s">
        <v>181</v>
      </c>
      <c r="J187" s="6" t="s">
        <v>48</v>
      </c>
      <c r="L187" s="23">
        <f t="shared" si="16"/>
        <v>15</v>
      </c>
      <c r="M187" s="6" t="s">
        <v>396</v>
      </c>
      <c r="N187" s="138">
        <f t="shared" si="12"/>
        <v>1</v>
      </c>
      <c r="O187" s="145"/>
    </row>
    <row r="188" spans="1:15" s="15" customFormat="1" ht="112.5" customHeight="1" x14ac:dyDescent="0.25">
      <c r="A188" s="8" t="s">
        <v>46</v>
      </c>
      <c r="B188" s="30" t="s">
        <v>182</v>
      </c>
      <c r="C188" s="25" t="s">
        <v>183</v>
      </c>
      <c r="D188" s="16" t="s">
        <v>184</v>
      </c>
      <c r="E188" s="26">
        <v>43677</v>
      </c>
      <c r="F188" s="23">
        <v>15</v>
      </c>
      <c r="G188" s="6" t="s">
        <v>159</v>
      </c>
      <c r="H188" s="20" t="s">
        <v>160</v>
      </c>
      <c r="I188" s="6" t="s">
        <v>161</v>
      </c>
      <c r="J188" s="6" t="s">
        <v>48</v>
      </c>
      <c r="L188" s="23">
        <f t="shared" si="16"/>
        <v>15</v>
      </c>
      <c r="M188" s="6" t="s">
        <v>396</v>
      </c>
      <c r="N188" s="138">
        <f t="shared" si="12"/>
        <v>1</v>
      </c>
      <c r="O188" s="145"/>
    </row>
    <row r="189" spans="1:15" s="87" customFormat="1" ht="58.5" customHeight="1" x14ac:dyDescent="0.25">
      <c r="A189" s="8" t="s">
        <v>46</v>
      </c>
      <c r="B189" s="57" t="s">
        <v>35</v>
      </c>
      <c r="C189" s="25"/>
      <c r="D189" s="16"/>
      <c r="E189" s="111"/>
      <c r="F189" s="65">
        <v>100</v>
      </c>
      <c r="G189" s="8"/>
      <c r="H189" s="112" t="s">
        <v>160</v>
      </c>
      <c r="I189" s="8"/>
      <c r="J189" s="8" t="s">
        <v>48</v>
      </c>
      <c r="K189" s="15"/>
      <c r="L189" s="65">
        <f>SUM(L181:L188)</f>
        <v>100</v>
      </c>
      <c r="M189" s="8" t="s">
        <v>396</v>
      </c>
      <c r="N189" s="139">
        <f t="shared" si="12"/>
        <v>1</v>
      </c>
      <c r="O189" s="145"/>
    </row>
    <row r="190" spans="1:15" s="15" customFormat="1" ht="82.5" customHeight="1" x14ac:dyDescent="0.25">
      <c r="A190" s="8" t="s">
        <v>185</v>
      </c>
      <c r="B190" s="5" t="s">
        <v>186</v>
      </c>
      <c r="C190" s="29" t="s">
        <v>187</v>
      </c>
      <c r="D190" s="29" t="s">
        <v>188</v>
      </c>
      <c r="E190" s="26">
        <v>43830</v>
      </c>
      <c r="F190" s="24">
        <v>20</v>
      </c>
      <c r="G190" s="32" t="s">
        <v>189</v>
      </c>
      <c r="H190" s="20" t="s">
        <v>190</v>
      </c>
      <c r="I190" s="27" t="s">
        <v>191</v>
      </c>
      <c r="J190" s="6" t="s">
        <v>48</v>
      </c>
      <c r="L190" s="23">
        <f>+F190</f>
        <v>20</v>
      </c>
      <c r="M190" s="6" t="s">
        <v>396</v>
      </c>
      <c r="N190" s="138">
        <f t="shared" si="12"/>
        <v>1</v>
      </c>
      <c r="O190" s="145">
        <v>1</v>
      </c>
    </row>
    <row r="191" spans="1:15" s="15" customFormat="1" ht="87.75" customHeight="1" x14ac:dyDescent="0.25">
      <c r="A191" s="8" t="s">
        <v>185</v>
      </c>
      <c r="B191" s="5" t="s">
        <v>192</v>
      </c>
      <c r="C191" s="29" t="s">
        <v>193</v>
      </c>
      <c r="D191" s="29" t="s">
        <v>194</v>
      </c>
      <c r="E191" s="26">
        <v>43830</v>
      </c>
      <c r="F191" s="24">
        <v>40</v>
      </c>
      <c r="G191" s="32" t="s">
        <v>189</v>
      </c>
      <c r="H191" s="20" t="s">
        <v>190</v>
      </c>
      <c r="I191" s="27" t="s">
        <v>195</v>
      </c>
      <c r="J191" s="6" t="s">
        <v>48</v>
      </c>
      <c r="L191" s="23">
        <f t="shared" ref="L191:L192" si="17">+F191</f>
        <v>40</v>
      </c>
      <c r="M191" s="6" t="s">
        <v>396</v>
      </c>
      <c r="N191" s="138">
        <f t="shared" si="12"/>
        <v>1</v>
      </c>
      <c r="O191" s="145"/>
    </row>
    <row r="192" spans="1:15" s="15" customFormat="1" ht="96.75" customHeight="1" x14ac:dyDescent="0.25">
      <c r="A192" s="8" t="s">
        <v>185</v>
      </c>
      <c r="B192" s="66" t="s">
        <v>196</v>
      </c>
      <c r="C192" s="67" t="s">
        <v>197</v>
      </c>
      <c r="D192" s="29" t="s">
        <v>198</v>
      </c>
      <c r="E192" s="26">
        <v>43830</v>
      </c>
      <c r="F192" s="24">
        <v>40</v>
      </c>
      <c r="G192" s="32" t="s">
        <v>189</v>
      </c>
      <c r="H192" s="20" t="s">
        <v>190</v>
      </c>
      <c r="I192" s="45"/>
      <c r="J192" s="6" t="s">
        <v>48</v>
      </c>
      <c r="L192" s="23">
        <f t="shared" si="17"/>
        <v>40</v>
      </c>
      <c r="M192" s="6" t="s">
        <v>396</v>
      </c>
      <c r="N192" s="138">
        <f t="shared" si="12"/>
        <v>1</v>
      </c>
      <c r="O192" s="145"/>
    </row>
    <row r="193" spans="1:15" s="87" customFormat="1" ht="61.5" customHeight="1" x14ac:dyDescent="0.25">
      <c r="A193" s="8" t="s">
        <v>185</v>
      </c>
      <c r="B193" s="57" t="s">
        <v>35</v>
      </c>
      <c r="C193" s="25"/>
      <c r="D193" s="16"/>
      <c r="E193" s="111"/>
      <c r="F193" s="65">
        <v>100</v>
      </c>
      <c r="G193" s="113"/>
      <c r="H193" s="112" t="s">
        <v>190</v>
      </c>
      <c r="I193" s="95"/>
      <c r="J193" s="8" t="s">
        <v>48</v>
      </c>
      <c r="K193" s="15"/>
      <c r="L193" s="65">
        <f>SUM(L190:L192)</f>
        <v>100</v>
      </c>
      <c r="M193" s="8" t="s">
        <v>396</v>
      </c>
      <c r="N193" s="139">
        <f t="shared" si="12"/>
        <v>1</v>
      </c>
      <c r="O193" s="145"/>
    </row>
    <row r="194" spans="1:15" s="15" customFormat="1" ht="60" customHeight="1" x14ac:dyDescent="0.25">
      <c r="A194" s="8" t="s">
        <v>199</v>
      </c>
      <c r="B194" s="34" t="s">
        <v>200</v>
      </c>
      <c r="C194" s="29" t="s">
        <v>201</v>
      </c>
      <c r="D194" s="29" t="s">
        <v>202</v>
      </c>
      <c r="E194" s="26">
        <v>43830</v>
      </c>
      <c r="F194" s="23">
        <v>20</v>
      </c>
      <c r="G194" s="24" t="s">
        <v>189</v>
      </c>
      <c r="H194" s="20" t="s">
        <v>203</v>
      </c>
      <c r="I194" s="68"/>
      <c r="J194" s="6" t="s">
        <v>48</v>
      </c>
      <c r="L194" s="23">
        <v>20</v>
      </c>
      <c r="M194" s="6" t="s">
        <v>401</v>
      </c>
      <c r="N194" s="138">
        <f>L194/F194</f>
        <v>1</v>
      </c>
      <c r="O194" s="145">
        <v>0.92</v>
      </c>
    </row>
    <row r="195" spans="1:15" s="15" customFormat="1" ht="60" customHeight="1" x14ac:dyDescent="0.25">
      <c r="A195" s="8" t="s">
        <v>199</v>
      </c>
      <c r="B195" s="160" t="s">
        <v>204</v>
      </c>
      <c r="C195" s="29" t="s">
        <v>205</v>
      </c>
      <c r="D195" s="29" t="s">
        <v>206</v>
      </c>
      <c r="E195" s="26">
        <v>43830</v>
      </c>
      <c r="F195" s="23">
        <v>20</v>
      </c>
      <c r="G195" s="24" t="s">
        <v>189</v>
      </c>
      <c r="H195" s="20" t="s">
        <v>203</v>
      </c>
      <c r="I195" s="27" t="s">
        <v>207</v>
      </c>
      <c r="J195" s="6" t="s">
        <v>48</v>
      </c>
      <c r="L195" s="23">
        <v>20</v>
      </c>
      <c r="M195" s="6" t="s">
        <v>401</v>
      </c>
      <c r="N195" s="138">
        <f t="shared" ref="N195:N206" si="18">L195/F195</f>
        <v>1</v>
      </c>
      <c r="O195" s="145"/>
    </row>
    <row r="196" spans="1:15" s="15" customFormat="1" ht="60" customHeight="1" x14ac:dyDescent="0.25">
      <c r="A196" s="8" t="s">
        <v>199</v>
      </c>
      <c r="B196" s="160"/>
      <c r="C196" s="29" t="s">
        <v>208</v>
      </c>
      <c r="D196" s="69" t="s">
        <v>209</v>
      </c>
      <c r="E196" s="26">
        <v>43830</v>
      </c>
      <c r="F196" s="23">
        <v>20</v>
      </c>
      <c r="G196" s="24" t="s">
        <v>189</v>
      </c>
      <c r="H196" s="20" t="s">
        <v>203</v>
      </c>
      <c r="I196" s="24" t="s">
        <v>210</v>
      </c>
      <c r="J196" s="6" t="s">
        <v>48</v>
      </c>
      <c r="L196" s="23">
        <v>20</v>
      </c>
      <c r="M196" s="6" t="s">
        <v>401</v>
      </c>
      <c r="N196" s="138">
        <f t="shared" si="18"/>
        <v>1</v>
      </c>
      <c r="O196" s="145"/>
    </row>
    <row r="197" spans="1:15" s="15" customFormat="1" ht="60" customHeight="1" x14ac:dyDescent="0.25">
      <c r="A197" s="8" t="s">
        <v>199</v>
      </c>
      <c r="B197" s="160"/>
      <c r="C197" s="161" t="s">
        <v>211</v>
      </c>
      <c r="D197" s="70" t="s">
        <v>212</v>
      </c>
      <c r="E197" s="26">
        <v>43830</v>
      </c>
      <c r="F197" s="23">
        <v>10</v>
      </c>
      <c r="G197" s="24" t="s">
        <v>189</v>
      </c>
      <c r="H197" s="20" t="s">
        <v>203</v>
      </c>
      <c r="I197" s="24"/>
      <c r="J197" s="6" t="s">
        <v>48</v>
      </c>
      <c r="L197" s="23">
        <v>10</v>
      </c>
      <c r="M197" s="6" t="s">
        <v>401</v>
      </c>
      <c r="N197" s="138">
        <f t="shared" si="18"/>
        <v>1</v>
      </c>
      <c r="O197" s="145"/>
    </row>
    <row r="198" spans="1:15" s="15" customFormat="1" ht="60" customHeight="1" x14ac:dyDescent="0.25">
      <c r="A198" s="8" t="s">
        <v>199</v>
      </c>
      <c r="B198" s="160"/>
      <c r="C198" s="162"/>
      <c r="D198" s="70" t="s">
        <v>213</v>
      </c>
      <c r="E198" s="26">
        <v>43830</v>
      </c>
      <c r="F198" s="23">
        <v>10</v>
      </c>
      <c r="G198" s="24" t="s">
        <v>189</v>
      </c>
      <c r="H198" s="20" t="s">
        <v>203</v>
      </c>
      <c r="I198" s="71"/>
      <c r="J198" s="6" t="s">
        <v>48</v>
      </c>
      <c r="L198" s="23">
        <v>10</v>
      </c>
      <c r="M198" s="6" t="s">
        <v>401</v>
      </c>
      <c r="N198" s="138">
        <f t="shared" si="18"/>
        <v>1</v>
      </c>
      <c r="O198" s="145"/>
    </row>
    <row r="199" spans="1:15" s="15" customFormat="1" ht="60" customHeight="1" x14ac:dyDescent="0.25">
      <c r="A199" s="8" t="s">
        <v>199</v>
      </c>
      <c r="B199" s="5" t="s">
        <v>214</v>
      </c>
      <c r="C199" s="72" t="s">
        <v>215</v>
      </c>
      <c r="D199" s="70" t="s">
        <v>216</v>
      </c>
      <c r="E199" s="26">
        <v>43830</v>
      </c>
      <c r="F199" s="23">
        <v>20</v>
      </c>
      <c r="G199" s="24" t="s">
        <v>189</v>
      </c>
      <c r="H199" s="20" t="s">
        <v>203</v>
      </c>
      <c r="I199" s="27" t="s">
        <v>217</v>
      </c>
      <c r="J199" s="6" t="s">
        <v>48</v>
      </c>
      <c r="L199" s="23">
        <f>20*0.6</f>
        <v>12</v>
      </c>
      <c r="M199" s="6" t="s">
        <v>401</v>
      </c>
      <c r="N199" s="138">
        <f t="shared" si="18"/>
        <v>0.6</v>
      </c>
      <c r="O199" s="145"/>
    </row>
    <row r="200" spans="1:15" s="87" customFormat="1" ht="45" customHeight="1" x14ac:dyDescent="0.25">
      <c r="A200" s="8" t="s">
        <v>199</v>
      </c>
      <c r="B200" s="57" t="s">
        <v>35</v>
      </c>
      <c r="C200" s="25"/>
      <c r="D200" s="73"/>
      <c r="E200" s="114"/>
      <c r="F200" s="65">
        <v>100</v>
      </c>
      <c r="G200" s="79"/>
      <c r="H200" s="112" t="s">
        <v>203</v>
      </c>
      <c r="I200" s="95"/>
      <c r="J200" s="8" t="s">
        <v>48</v>
      </c>
      <c r="K200" s="15"/>
      <c r="L200" s="65">
        <f>+SUM(L194:L199)</f>
        <v>92</v>
      </c>
      <c r="M200" s="8" t="s">
        <v>401</v>
      </c>
      <c r="N200" s="139">
        <f t="shared" si="18"/>
        <v>0.92</v>
      </c>
      <c r="O200" s="145"/>
    </row>
    <row r="201" spans="1:15" s="15" customFormat="1" ht="70.5" customHeight="1" x14ac:dyDescent="0.25">
      <c r="A201" s="8" t="s">
        <v>76</v>
      </c>
      <c r="B201" s="34" t="s">
        <v>219</v>
      </c>
      <c r="C201" s="29" t="s">
        <v>220</v>
      </c>
      <c r="D201" s="29" t="s">
        <v>221</v>
      </c>
      <c r="E201" s="74">
        <v>43646</v>
      </c>
      <c r="F201" s="23">
        <v>40</v>
      </c>
      <c r="G201" s="32" t="s">
        <v>222</v>
      </c>
      <c r="H201" s="20" t="s">
        <v>223</v>
      </c>
      <c r="I201" s="24" t="s">
        <v>224</v>
      </c>
      <c r="J201" s="6" t="s">
        <v>48</v>
      </c>
      <c r="L201" s="23">
        <v>40</v>
      </c>
      <c r="M201" s="6" t="s">
        <v>401</v>
      </c>
      <c r="N201" s="138">
        <f t="shared" si="18"/>
        <v>1</v>
      </c>
      <c r="O201" s="145">
        <v>1</v>
      </c>
    </row>
    <row r="202" spans="1:15" s="15" customFormat="1" ht="54" customHeight="1" x14ac:dyDescent="0.25">
      <c r="A202" s="8" t="s">
        <v>76</v>
      </c>
      <c r="B202" s="5" t="s">
        <v>41</v>
      </c>
      <c r="C202" s="29" t="s">
        <v>42</v>
      </c>
      <c r="D202" s="29" t="s">
        <v>43</v>
      </c>
      <c r="E202" s="74">
        <v>43709</v>
      </c>
      <c r="F202" s="23">
        <v>10</v>
      </c>
      <c r="G202" s="32" t="s">
        <v>222</v>
      </c>
      <c r="H202" s="20" t="s">
        <v>223</v>
      </c>
      <c r="I202" s="27" t="s">
        <v>225</v>
      </c>
      <c r="J202" s="6" t="s">
        <v>48</v>
      </c>
      <c r="L202" s="23">
        <v>10</v>
      </c>
      <c r="M202" s="6" t="s">
        <v>401</v>
      </c>
      <c r="N202" s="138">
        <f t="shared" si="18"/>
        <v>1</v>
      </c>
      <c r="O202" s="145"/>
    </row>
    <row r="203" spans="1:15" s="15" customFormat="1" ht="59.25" customHeight="1" x14ac:dyDescent="0.25">
      <c r="A203" s="8" t="s">
        <v>76</v>
      </c>
      <c r="B203" s="34" t="s">
        <v>226</v>
      </c>
      <c r="C203" s="29" t="s">
        <v>227</v>
      </c>
      <c r="D203" s="29" t="s">
        <v>228</v>
      </c>
      <c r="E203" s="74">
        <v>43830</v>
      </c>
      <c r="F203" s="23">
        <v>20</v>
      </c>
      <c r="G203" s="32" t="s">
        <v>222</v>
      </c>
      <c r="H203" s="20" t="s">
        <v>223</v>
      </c>
      <c r="I203" s="27" t="s">
        <v>229</v>
      </c>
      <c r="J203" s="6" t="s">
        <v>48</v>
      </c>
      <c r="L203" s="23">
        <v>20</v>
      </c>
      <c r="M203" s="6" t="s">
        <v>401</v>
      </c>
      <c r="N203" s="138">
        <f t="shared" si="18"/>
        <v>1</v>
      </c>
      <c r="O203" s="145"/>
    </row>
    <row r="204" spans="1:15" s="15" customFormat="1" ht="39" customHeight="1" x14ac:dyDescent="0.25">
      <c r="A204" s="8" t="s">
        <v>76</v>
      </c>
      <c r="B204" s="34" t="s">
        <v>230</v>
      </c>
      <c r="C204" s="29" t="s">
        <v>231</v>
      </c>
      <c r="D204" s="69" t="s">
        <v>232</v>
      </c>
      <c r="E204" s="74" t="s">
        <v>233</v>
      </c>
      <c r="F204" s="23">
        <v>10</v>
      </c>
      <c r="G204" s="32" t="s">
        <v>222</v>
      </c>
      <c r="H204" s="20" t="s">
        <v>223</v>
      </c>
      <c r="I204" s="27" t="s">
        <v>234</v>
      </c>
      <c r="J204" s="6" t="s">
        <v>48</v>
      </c>
      <c r="L204" s="23">
        <v>10</v>
      </c>
      <c r="M204" s="6" t="s">
        <v>401</v>
      </c>
      <c r="N204" s="138">
        <f t="shared" si="18"/>
        <v>1</v>
      </c>
      <c r="O204" s="145"/>
    </row>
    <row r="205" spans="1:15" s="15" customFormat="1" ht="39" customHeight="1" x14ac:dyDescent="0.25">
      <c r="A205" s="8" t="s">
        <v>76</v>
      </c>
      <c r="B205" s="34" t="s">
        <v>235</v>
      </c>
      <c r="C205" s="75" t="s">
        <v>236</v>
      </c>
      <c r="D205" s="69"/>
      <c r="E205" s="26"/>
      <c r="F205" s="23">
        <v>20</v>
      </c>
      <c r="G205" s="32" t="s">
        <v>222</v>
      </c>
      <c r="H205" s="20" t="s">
        <v>223</v>
      </c>
      <c r="I205" s="45"/>
      <c r="J205" s="6" t="s">
        <v>48</v>
      </c>
      <c r="L205" s="23">
        <v>20</v>
      </c>
      <c r="M205" s="6" t="s">
        <v>401</v>
      </c>
      <c r="N205" s="138">
        <f t="shared" si="18"/>
        <v>1</v>
      </c>
      <c r="O205" s="145"/>
    </row>
    <row r="206" spans="1:15" s="87" customFormat="1" ht="45.75" customHeight="1" x14ac:dyDescent="0.25">
      <c r="A206" s="8" t="s">
        <v>76</v>
      </c>
      <c r="B206" s="57" t="s">
        <v>35</v>
      </c>
      <c r="C206" s="75"/>
      <c r="D206" s="69"/>
      <c r="E206" s="111"/>
      <c r="F206" s="65">
        <v>100</v>
      </c>
      <c r="G206" s="113"/>
      <c r="H206" s="112" t="s">
        <v>223</v>
      </c>
      <c r="I206" s="95"/>
      <c r="J206" s="8" t="s">
        <v>48</v>
      </c>
      <c r="K206" s="15"/>
      <c r="L206" s="65">
        <f>SUM(L201:L205)</f>
        <v>100</v>
      </c>
      <c r="M206" s="8" t="s">
        <v>401</v>
      </c>
      <c r="N206" s="139">
        <f t="shared" si="18"/>
        <v>1</v>
      </c>
      <c r="O206" s="145"/>
    </row>
    <row r="207" spans="1:15" s="15" customFormat="1" ht="52.5" customHeight="1" x14ac:dyDescent="0.25">
      <c r="A207" s="8" t="s">
        <v>77</v>
      </c>
      <c r="B207" s="5" t="s">
        <v>237</v>
      </c>
      <c r="C207" s="25" t="s">
        <v>238</v>
      </c>
      <c r="D207" s="16" t="s">
        <v>239</v>
      </c>
      <c r="E207" s="26" t="s">
        <v>240</v>
      </c>
      <c r="F207" s="24">
        <v>30</v>
      </c>
      <c r="G207" s="26" t="s">
        <v>241</v>
      </c>
      <c r="H207" s="20" t="s">
        <v>78</v>
      </c>
      <c r="I207" s="27" t="s">
        <v>242</v>
      </c>
      <c r="J207" s="6" t="s">
        <v>48</v>
      </c>
      <c r="L207" s="23">
        <f>+F207</f>
        <v>30</v>
      </c>
      <c r="M207" s="6" t="s">
        <v>400</v>
      </c>
      <c r="N207" s="138">
        <f>L207/F207</f>
        <v>1</v>
      </c>
      <c r="O207" s="145">
        <v>1</v>
      </c>
    </row>
    <row r="208" spans="1:15" s="15" customFormat="1" ht="96.75" customHeight="1" x14ac:dyDescent="0.25">
      <c r="A208" s="8" t="s">
        <v>77</v>
      </c>
      <c r="B208" s="34" t="s">
        <v>243</v>
      </c>
      <c r="C208" s="76" t="s">
        <v>244</v>
      </c>
      <c r="D208" s="77" t="s">
        <v>245</v>
      </c>
      <c r="E208" s="26" t="s">
        <v>246</v>
      </c>
      <c r="F208" s="24">
        <v>20</v>
      </c>
      <c r="G208" s="24" t="s">
        <v>247</v>
      </c>
      <c r="H208" s="20" t="s">
        <v>78</v>
      </c>
      <c r="I208" s="24" t="s">
        <v>248</v>
      </c>
      <c r="J208" s="6" t="s">
        <v>48</v>
      </c>
      <c r="L208" s="23">
        <f t="shared" ref="L208:L211" si="19">+F208</f>
        <v>20</v>
      </c>
      <c r="M208" s="6" t="s">
        <v>400</v>
      </c>
      <c r="N208" s="138">
        <f t="shared" ref="N208:N231" si="20">L208/F208</f>
        <v>1</v>
      </c>
      <c r="O208" s="145"/>
    </row>
    <row r="209" spans="1:98" s="15" customFormat="1" ht="75" customHeight="1" x14ac:dyDescent="0.25">
      <c r="A209" s="8" t="s">
        <v>77</v>
      </c>
      <c r="B209" s="152" t="s">
        <v>249</v>
      </c>
      <c r="C209" s="39" t="s">
        <v>250</v>
      </c>
      <c r="D209" s="9" t="s">
        <v>251</v>
      </c>
      <c r="E209" s="27" t="s">
        <v>252</v>
      </c>
      <c r="F209" s="24">
        <v>30</v>
      </c>
      <c r="G209" s="24" t="s">
        <v>83</v>
      </c>
      <c r="H209" s="20" t="s">
        <v>78</v>
      </c>
      <c r="I209" s="27" t="s">
        <v>253</v>
      </c>
      <c r="J209" s="6" t="s">
        <v>48</v>
      </c>
      <c r="L209" s="23">
        <f t="shared" si="19"/>
        <v>30</v>
      </c>
      <c r="M209" s="6" t="s">
        <v>400</v>
      </c>
      <c r="N209" s="138">
        <f t="shared" si="20"/>
        <v>1</v>
      </c>
      <c r="O209" s="145"/>
    </row>
    <row r="210" spans="1:98" s="15" customFormat="1" ht="75" customHeight="1" x14ac:dyDescent="0.25">
      <c r="A210" s="8" t="s">
        <v>77</v>
      </c>
      <c r="B210" s="153"/>
      <c r="C210" s="39" t="s">
        <v>254</v>
      </c>
      <c r="D210" s="78" t="s">
        <v>255</v>
      </c>
      <c r="E210" s="27" t="s">
        <v>252</v>
      </c>
      <c r="F210" s="24">
        <v>10</v>
      </c>
      <c r="G210" s="24" t="s">
        <v>256</v>
      </c>
      <c r="H210" s="20" t="s">
        <v>78</v>
      </c>
      <c r="I210" s="27" t="s">
        <v>257</v>
      </c>
      <c r="J210" s="6" t="s">
        <v>48</v>
      </c>
      <c r="L210" s="23">
        <f t="shared" si="19"/>
        <v>10</v>
      </c>
      <c r="M210" s="6" t="s">
        <v>400</v>
      </c>
      <c r="N210" s="138">
        <f t="shared" si="20"/>
        <v>1</v>
      </c>
      <c r="O210" s="145"/>
    </row>
    <row r="211" spans="1:98" s="15" customFormat="1" ht="38.25" customHeight="1" x14ac:dyDescent="0.25">
      <c r="A211" s="8" t="s">
        <v>77</v>
      </c>
      <c r="B211" s="7" t="s">
        <v>258</v>
      </c>
      <c r="C211" s="25" t="s">
        <v>259</v>
      </c>
      <c r="D211" s="16" t="s">
        <v>260</v>
      </c>
      <c r="E211" s="45"/>
      <c r="F211" s="24">
        <v>10</v>
      </c>
      <c r="G211" s="24" t="s">
        <v>256</v>
      </c>
      <c r="H211" s="20" t="s">
        <v>78</v>
      </c>
      <c r="I211" s="24" t="s">
        <v>261</v>
      </c>
      <c r="J211" s="6" t="s">
        <v>48</v>
      </c>
      <c r="L211" s="23">
        <f t="shared" si="19"/>
        <v>10</v>
      </c>
      <c r="M211" s="6" t="s">
        <v>400</v>
      </c>
      <c r="N211" s="138">
        <f t="shared" si="20"/>
        <v>1</v>
      </c>
      <c r="O211" s="145"/>
    </row>
    <row r="212" spans="1:98" s="87" customFormat="1" ht="38.25" customHeight="1" x14ac:dyDescent="0.25">
      <c r="A212" s="8" t="s">
        <v>77</v>
      </c>
      <c r="B212" s="8" t="s">
        <v>35</v>
      </c>
      <c r="C212" s="25"/>
      <c r="D212" s="16"/>
      <c r="E212" s="95"/>
      <c r="F212" s="65">
        <v>100</v>
      </c>
      <c r="G212" s="95"/>
      <c r="H212" s="112" t="s">
        <v>78</v>
      </c>
      <c r="I212" s="95"/>
      <c r="J212" s="8" t="s">
        <v>48</v>
      </c>
      <c r="K212" s="15"/>
      <c r="L212" s="65">
        <f>SUBTOTAL(9,L207:L211)</f>
        <v>100</v>
      </c>
      <c r="M212" s="8" t="s">
        <v>400</v>
      </c>
      <c r="N212" s="139">
        <f t="shared" si="20"/>
        <v>1</v>
      </c>
      <c r="O212" s="145"/>
    </row>
    <row r="213" spans="1:98" s="15" customFormat="1" ht="82.5" customHeight="1" x14ac:dyDescent="0.25">
      <c r="A213" s="8" t="s">
        <v>40</v>
      </c>
      <c r="B213" s="5" t="s">
        <v>237</v>
      </c>
      <c r="C213" s="25" t="s">
        <v>238</v>
      </c>
      <c r="D213" s="16" t="s">
        <v>239</v>
      </c>
      <c r="E213" s="6" t="s">
        <v>262</v>
      </c>
      <c r="F213" s="24">
        <v>30</v>
      </c>
      <c r="G213" s="27" t="s">
        <v>241</v>
      </c>
      <c r="H213" s="20" t="s">
        <v>44</v>
      </c>
      <c r="I213" s="27" t="s">
        <v>263</v>
      </c>
      <c r="J213" s="6" t="s">
        <v>48</v>
      </c>
      <c r="L213" s="23">
        <f>+F213</f>
        <v>30</v>
      </c>
      <c r="M213" s="6" t="s">
        <v>400</v>
      </c>
      <c r="N213" s="138">
        <f t="shared" si="20"/>
        <v>1</v>
      </c>
      <c r="O213" s="145">
        <v>1</v>
      </c>
    </row>
    <row r="214" spans="1:98" s="15" customFormat="1" ht="61.5" customHeight="1" x14ac:dyDescent="0.25">
      <c r="A214" s="8" t="s">
        <v>40</v>
      </c>
      <c r="B214" s="5" t="s">
        <v>249</v>
      </c>
      <c r="C214" s="39" t="s">
        <v>250</v>
      </c>
      <c r="D214" s="9" t="s">
        <v>251</v>
      </c>
      <c r="E214" s="10" t="s">
        <v>252</v>
      </c>
      <c r="F214" s="24">
        <v>20</v>
      </c>
      <c r="G214" s="24" t="s">
        <v>83</v>
      </c>
      <c r="H214" s="20" t="s">
        <v>44</v>
      </c>
      <c r="I214" s="27" t="s">
        <v>264</v>
      </c>
      <c r="J214" s="6" t="s">
        <v>48</v>
      </c>
      <c r="L214" s="23">
        <v>20</v>
      </c>
      <c r="M214" s="6" t="s">
        <v>400</v>
      </c>
      <c r="N214" s="138">
        <f t="shared" si="20"/>
        <v>1</v>
      </c>
      <c r="O214" s="145"/>
    </row>
    <row r="215" spans="1:98" s="15" customFormat="1" ht="110.25" customHeight="1" x14ac:dyDescent="0.25">
      <c r="A215" s="8" t="s">
        <v>40</v>
      </c>
      <c r="B215" s="5" t="s">
        <v>249</v>
      </c>
      <c r="C215" s="40" t="s">
        <v>265</v>
      </c>
      <c r="D215" s="37" t="s">
        <v>266</v>
      </c>
      <c r="E215" s="26" t="s">
        <v>267</v>
      </c>
      <c r="F215" s="24">
        <v>20</v>
      </c>
      <c r="G215" s="24" t="s">
        <v>84</v>
      </c>
      <c r="H215" s="20" t="s">
        <v>44</v>
      </c>
      <c r="I215" s="6" t="s">
        <v>268</v>
      </c>
      <c r="J215" s="6" t="s">
        <v>48</v>
      </c>
      <c r="L215" s="23">
        <v>20</v>
      </c>
      <c r="M215" s="101" t="s">
        <v>400</v>
      </c>
      <c r="N215" s="136">
        <f t="shared" si="20"/>
        <v>1</v>
      </c>
      <c r="O215" s="145"/>
    </row>
    <row r="216" spans="1:98" s="15" customFormat="1" ht="75" customHeight="1" x14ac:dyDescent="0.25">
      <c r="A216" s="8" t="s">
        <v>40</v>
      </c>
      <c r="B216" s="5" t="s">
        <v>269</v>
      </c>
      <c r="C216" s="25" t="s">
        <v>270</v>
      </c>
      <c r="D216" s="37" t="s">
        <v>271</v>
      </c>
      <c r="E216" s="38">
        <v>43799</v>
      </c>
      <c r="F216" s="36">
        <v>20</v>
      </c>
      <c r="G216" s="24" t="s">
        <v>84</v>
      </c>
      <c r="H216" s="20" t="s">
        <v>44</v>
      </c>
      <c r="I216" s="27" t="s">
        <v>272</v>
      </c>
      <c r="J216" s="6" t="s">
        <v>48</v>
      </c>
      <c r="L216" s="23">
        <v>20</v>
      </c>
      <c r="M216" s="101" t="s">
        <v>400</v>
      </c>
      <c r="N216" s="136">
        <f t="shared" si="20"/>
        <v>1</v>
      </c>
      <c r="O216" s="145"/>
    </row>
    <row r="217" spans="1:98" s="15" customFormat="1" ht="135" customHeight="1" x14ac:dyDescent="0.25">
      <c r="A217" s="8" t="s">
        <v>40</v>
      </c>
      <c r="B217" s="5" t="s">
        <v>273</v>
      </c>
      <c r="C217" s="25" t="s">
        <v>274</v>
      </c>
      <c r="D217" s="16" t="s">
        <v>275</v>
      </c>
      <c r="E217" s="6" t="s">
        <v>276</v>
      </c>
      <c r="F217" s="24">
        <v>10</v>
      </c>
      <c r="G217" s="24" t="s">
        <v>84</v>
      </c>
      <c r="H217" s="20" t="s">
        <v>44</v>
      </c>
      <c r="I217" s="27" t="s">
        <v>155</v>
      </c>
      <c r="J217" s="6" t="s">
        <v>48</v>
      </c>
      <c r="L217" s="23">
        <v>10</v>
      </c>
      <c r="M217" s="101" t="s">
        <v>400</v>
      </c>
      <c r="N217" s="136">
        <f t="shared" si="20"/>
        <v>1</v>
      </c>
      <c r="O217" s="145"/>
    </row>
    <row r="218" spans="1:98" s="116" customFormat="1" ht="64.5" customHeight="1" x14ac:dyDescent="0.25">
      <c r="A218" s="41" t="s">
        <v>40</v>
      </c>
      <c r="B218" s="41" t="s">
        <v>35</v>
      </c>
      <c r="C218" s="71"/>
      <c r="D218" s="21"/>
      <c r="E218" s="115"/>
      <c r="F218" s="79">
        <v>100</v>
      </c>
      <c r="G218" s="115"/>
      <c r="H218" s="112" t="s">
        <v>44</v>
      </c>
      <c r="I218" s="41"/>
      <c r="J218" s="41" t="s">
        <v>48</v>
      </c>
      <c r="K218" s="15"/>
      <c r="L218" s="65">
        <f>SUM(L213:L217)</f>
        <v>100</v>
      </c>
      <c r="M218" s="102" t="s">
        <v>400</v>
      </c>
      <c r="N218" s="137">
        <f t="shared" si="20"/>
        <v>1</v>
      </c>
      <c r="O218" s="145"/>
      <c r="P218" s="87"/>
      <c r="Q218" s="87"/>
      <c r="R218" s="87"/>
      <c r="S218" s="87"/>
      <c r="T218" s="87"/>
      <c r="U218" s="87"/>
      <c r="V218" s="87"/>
      <c r="W218" s="87"/>
      <c r="X218" s="87"/>
      <c r="Y218" s="87"/>
      <c r="Z218" s="87"/>
      <c r="AA218" s="87"/>
      <c r="AB218" s="87"/>
      <c r="AC218" s="87"/>
      <c r="AD218" s="87"/>
      <c r="AE218" s="87"/>
      <c r="AF218" s="87"/>
      <c r="AG218" s="87"/>
      <c r="AH218" s="87"/>
      <c r="AI218" s="87"/>
      <c r="AJ218" s="87"/>
      <c r="AK218" s="87"/>
      <c r="AL218" s="87"/>
      <c r="AM218" s="87"/>
      <c r="AN218" s="87"/>
      <c r="AO218" s="87"/>
      <c r="AP218" s="87"/>
      <c r="AQ218" s="87"/>
      <c r="AR218" s="87"/>
      <c r="AS218" s="87"/>
      <c r="AT218" s="87"/>
      <c r="AU218" s="87"/>
      <c r="AV218" s="87"/>
      <c r="AW218" s="87"/>
      <c r="AX218" s="87"/>
      <c r="AY218" s="87"/>
      <c r="AZ218" s="87"/>
      <c r="BA218" s="87"/>
      <c r="BB218" s="87"/>
      <c r="BC218" s="87"/>
      <c r="BD218" s="87"/>
      <c r="BE218" s="87"/>
      <c r="BF218" s="87"/>
      <c r="BG218" s="87"/>
      <c r="BH218" s="87"/>
      <c r="BI218" s="87"/>
      <c r="BJ218" s="87"/>
      <c r="BK218" s="87"/>
      <c r="BL218" s="87"/>
      <c r="BM218" s="87"/>
      <c r="BN218" s="87"/>
      <c r="BO218" s="87"/>
      <c r="BP218" s="87"/>
      <c r="BQ218" s="87"/>
      <c r="BR218" s="87"/>
      <c r="BS218" s="87"/>
      <c r="BT218" s="87"/>
      <c r="BU218" s="87"/>
      <c r="BV218" s="87"/>
      <c r="BW218" s="87"/>
      <c r="BX218" s="87"/>
      <c r="BY218" s="87"/>
      <c r="BZ218" s="87"/>
      <c r="CA218" s="87"/>
      <c r="CB218" s="87"/>
      <c r="CC218" s="87"/>
      <c r="CD218" s="87"/>
      <c r="CE218" s="87"/>
      <c r="CF218" s="87"/>
      <c r="CG218" s="87"/>
      <c r="CH218" s="87"/>
      <c r="CI218" s="87"/>
      <c r="CJ218" s="87"/>
      <c r="CK218" s="87"/>
      <c r="CL218" s="87"/>
      <c r="CM218" s="87"/>
      <c r="CN218" s="87"/>
      <c r="CO218" s="87"/>
      <c r="CP218" s="87"/>
      <c r="CQ218" s="87"/>
      <c r="CR218" s="87"/>
      <c r="CS218" s="87"/>
      <c r="CT218" s="87"/>
    </row>
    <row r="219" spans="1:98" s="15" customFormat="1" ht="129" customHeight="1" x14ac:dyDescent="0.25">
      <c r="A219" s="8" t="s">
        <v>277</v>
      </c>
      <c r="B219" s="5" t="s">
        <v>278</v>
      </c>
      <c r="C219" s="11" t="s">
        <v>279</v>
      </c>
      <c r="D219" s="9" t="s">
        <v>280</v>
      </c>
      <c r="E219" s="10" t="s">
        <v>281</v>
      </c>
      <c r="F219" s="6">
        <v>30</v>
      </c>
      <c r="G219" s="23" t="s">
        <v>282</v>
      </c>
      <c r="H219" s="20" t="s">
        <v>283</v>
      </c>
      <c r="I219" s="6" t="s">
        <v>248</v>
      </c>
      <c r="J219" s="6" t="s">
        <v>48</v>
      </c>
      <c r="L219" s="23"/>
      <c r="M219" s="101" t="s">
        <v>400</v>
      </c>
      <c r="N219" s="136"/>
      <c r="O219" s="145"/>
    </row>
    <row r="220" spans="1:98" s="15" customFormat="1" ht="58.5" customHeight="1" x14ac:dyDescent="0.25">
      <c r="A220" s="8" t="s">
        <v>277</v>
      </c>
      <c r="B220" s="5" t="s">
        <v>278</v>
      </c>
      <c r="C220" s="11" t="s">
        <v>284</v>
      </c>
      <c r="D220" s="9" t="s">
        <v>285</v>
      </c>
      <c r="E220" s="10" t="s">
        <v>286</v>
      </c>
      <c r="F220" s="6">
        <v>30</v>
      </c>
      <c r="G220" s="23" t="s">
        <v>282</v>
      </c>
      <c r="H220" s="20" t="s">
        <v>283</v>
      </c>
      <c r="I220" s="6" t="s">
        <v>287</v>
      </c>
      <c r="J220" s="6" t="s">
        <v>48</v>
      </c>
      <c r="L220" s="23"/>
      <c r="M220" s="101" t="s">
        <v>400</v>
      </c>
      <c r="N220" s="136"/>
      <c r="O220" s="145"/>
    </row>
    <row r="221" spans="1:98" s="15" customFormat="1" ht="48.75" customHeight="1" x14ac:dyDescent="0.25">
      <c r="A221" s="8" t="s">
        <v>277</v>
      </c>
      <c r="B221" s="5" t="s">
        <v>278</v>
      </c>
      <c r="C221" s="80" t="s">
        <v>288</v>
      </c>
      <c r="D221" s="9" t="s">
        <v>289</v>
      </c>
      <c r="E221" s="10">
        <v>43769</v>
      </c>
      <c r="F221" s="6">
        <v>20</v>
      </c>
      <c r="G221" s="35" t="s">
        <v>290</v>
      </c>
      <c r="H221" s="20" t="s">
        <v>283</v>
      </c>
      <c r="I221" s="19" t="s">
        <v>291</v>
      </c>
      <c r="J221" s="19" t="s">
        <v>48</v>
      </c>
      <c r="L221" s="23"/>
      <c r="M221" s="101" t="s">
        <v>400</v>
      </c>
      <c r="N221" s="136"/>
      <c r="O221" s="145"/>
    </row>
    <row r="222" spans="1:98" s="15" customFormat="1" ht="69" customHeight="1" x14ac:dyDescent="0.25">
      <c r="A222" s="8" t="s">
        <v>277</v>
      </c>
      <c r="B222" s="8" t="s">
        <v>292</v>
      </c>
      <c r="C222" s="11" t="s">
        <v>293</v>
      </c>
      <c r="D222" s="16" t="s">
        <v>294</v>
      </c>
      <c r="E222" s="26" t="s">
        <v>295</v>
      </c>
      <c r="F222" s="23">
        <v>20</v>
      </c>
      <c r="G222" s="23" t="s">
        <v>282</v>
      </c>
      <c r="H222" s="20" t="s">
        <v>283</v>
      </c>
      <c r="I222" s="6"/>
      <c r="J222" s="6" t="s">
        <v>48</v>
      </c>
      <c r="L222" s="23"/>
      <c r="M222" s="101" t="s">
        <v>400</v>
      </c>
      <c r="N222" s="136"/>
      <c r="O222" s="145"/>
    </row>
    <row r="223" spans="1:98" s="87" customFormat="1" ht="66" customHeight="1" x14ac:dyDescent="0.25">
      <c r="A223" s="8" t="s">
        <v>277</v>
      </c>
      <c r="B223" s="7" t="s">
        <v>35</v>
      </c>
      <c r="C223" s="11"/>
      <c r="D223" s="73"/>
      <c r="E223" s="111"/>
      <c r="F223" s="65">
        <v>100</v>
      </c>
      <c r="G223" s="65"/>
      <c r="H223" s="112" t="s">
        <v>283</v>
      </c>
      <c r="I223" s="8"/>
      <c r="J223" s="8" t="s">
        <v>48</v>
      </c>
      <c r="K223" s="15"/>
      <c r="L223" s="65"/>
      <c r="M223" s="102" t="s">
        <v>400</v>
      </c>
      <c r="N223" s="137"/>
      <c r="O223" s="145"/>
    </row>
    <row r="224" spans="1:98" s="15" customFormat="1" ht="79.5" customHeight="1" x14ac:dyDescent="0.25">
      <c r="A224" s="8" t="s">
        <v>296</v>
      </c>
      <c r="B224" s="5" t="s">
        <v>297</v>
      </c>
      <c r="C224" s="6" t="s">
        <v>298</v>
      </c>
      <c r="D224" s="11" t="s">
        <v>299</v>
      </c>
      <c r="E224" s="10">
        <v>43830</v>
      </c>
      <c r="F224" s="6">
        <v>30</v>
      </c>
      <c r="G224" s="23" t="s">
        <v>300</v>
      </c>
      <c r="H224" s="20" t="s">
        <v>301</v>
      </c>
      <c r="I224" s="13"/>
      <c r="J224" s="6" t="s">
        <v>48</v>
      </c>
      <c r="L224" s="23">
        <f>+F224</f>
        <v>30</v>
      </c>
      <c r="M224" s="101" t="s">
        <v>400</v>
      </c>
      <c r="N224" s="136">
        <f t="shared" si="20"/>
        <v>1</v>
      </c>
      <c r="O224" s="145">
        <v>0.97</v>
      </c>
    </row>
    <row r="225" spans="1:15" s="15" customFormat="1" ht="112.5" customHeight="1" x14ac:dyDescent="0.25">
      <c r="A225" s="8" t="s">
        <v>296</v>
      </c>
      <c r="B225" s="5" t="s">
        <v>297</v>
      </c>
      <c r="C225" s="6" t="s">
        <v>302</v>
      </c>
      <c r="D225" s="11" t="s">
        <v>303</v>
      </c>
      <c r="E225" s="10" t="s">
        <v>304</v>
      </c>
      <c r="F225" s="6">
        <v>30</v>
      </c>
      <c r="G225" s="23" t="s">
        <v>300</v>
      </c>
      <c r="H225" s="20" t="s">
        <v>301</v>
      </c>
      <c r="I225" s="13"/>
      <c r="J225" s="6" t="s">
        <v>48</v>
      </c>
      <c r="L225" s="23">
        <f t="shared" ref="L225" si="21">+F225</f>
        <v>30</v>
      </c>
      <c r="M225" s="101" t="s">
        <v>400</v>
      </c>
      <c r="N225" s="136">
        <f t="shared" si="20"/>
        <v>1</v>
      </c>
      <c r="O225" s="145"/>
    </row>
    <row r="226" spans="1:15" s="42" customFormat="1" ht="105" customHeight="1" x14ac:dyDescent="0.25">
      <c r="A226" s="41" t="s">
        <v>296</v>
      </c>
      <c r="B226" s="81" t="s">
        <v>305</v>
      </c>
      <c r="C226" s="27" t="s">
        <v>306</v>
      </c>
      <c r="D226" s="27" t="s">
        <v>307</v>
      </c>
      <c r="E226" s="82" t="s">
        <v>308</v>
      </c>
      <c r="F226" s="27">
        <v>40</v>
      </c>
      <c r="G226" s="24" t="s">
        <v>300</v>
      </c>
      <c r="H226" s="20" t="s">
        <v>301</v>
      </c>
      <c r="I226" s="27" t="s">
        <v>309</v>
      </c>
      <c r="J226" s="27" t="s">
        <v>48</v>
      </c>
      <c r="L226" s="23">
        <v>37</v>
      </c>
      <c r="M226" s="99" t="s">
        <v>400</v>
      </c>
      <c r="N226" s="134">
        <f t="shared" si="20"/>
        <v>0.92500000000000004</v>
      </c>
      <c r="O226" s="145"/>
    </row>
    <row r="227" spans="1:15" s="119" customFormat="1" ht="50.25" customHeight="1" x14ac:dyDescent="0.25">
      <c r="A227" s="41" t="s">
        <v>296</v>
      </c>
      <c r="B227" s="7" t="s">
        <v>35</v>
      </c>
      <c r="C227" s="63"/>
      <c r="D227" s="63"/>
      <c r="E227" s="117"/>
      <c r="F227" s="41">
        <v>100</v>
      </c>
      <c r="G227" s="113"/>
      <c r="H227" s="112" t="s">
        <v>301</v>
      </c>
      <c r="I227" s="118"/>
      <c r="J227" s="8" t="s">
        <v>48</v>
      </c>
      <c r="K227" s="83"/>
      <c r="L227" s="65">
        <f>SUBTOTAL(9,L224:L226)</f>
        <v>97</v>
      </c>
      <c r="M227" s="100" t="s">
        <v>400</v>
      </c>
      <c r="N227" s="135">
        <f t="shared" si="20"/>
        <v>0.97</v>
      </c>
      <c r="O227" s="145"/>
    </row>
    <row r="228" spans="1:15" s="15" customFormat="1" ht="54.75" customHeight="1" x14ac:dyDescent="0.25">
      <c r="A228" s="41" t="s">
        <v>310</v>
      </c>
      <c r="B228" s="7" t="s">
        <v>269</v>
      </c>
      <c r="C228" s="25" t="s">
        <v>311</v>
      </c>
      <c r="D228" s="25" t="s">
        <v>312</v>
      </c>
      <c r="E228" s="10">
        <v>43830</v>
      </c>
      <c r="F228" s="24">
        <v>30</v>
      </c>
      <c r="G228" s="6" t="s">
        <v>313</v>
      </c>
      <c r="H228" s="12" t="s">
        <v>314</v>
      </c>
      <c r="I228" s="6" t="s">
        <v>315</v>
      </c>
      <c r="J228" s="6" t="s">
        <v>48</v>
      </c>
      <c r="L228" s="23">
        <f>+F228</f>
        <v>30</v>
      </c>
      <c r="M228" s="101" t="s">
        <v>400</v>
      </c>
      <c r="N228" s="136">
        <f t="shared" si="20"/>
        <v>1</v>
      </c>
      <c r="O228" s="145">
        <v>1</v>
      </c>
    </row>
    <row r="229" spans="1:15" s="15" customFormat="1" ht="54.75" customHeight="1" x14ac:dyDescent="0.25">
      <c r="A229" s="41" t="s">
        <v>316</v>
      </c>
      <c r="B229" s="43" t="s">
        <v>317</v>
      </c>
      <c r="C229" s="25" t="s">
        <v>318</v>
      </c>
      <c r="D229" s="25" t="s">
        <v>319</v>
      </c>
      <c r="E229" s="31">
        <v>43769</v>
      </c>
      <c r="F229" s="24">
        <v>35</v>
      </c>
      <c r="G229" s="6" t="s">
        <v>320</v>
      </c>
      <c r="H229" s="12" t="s">
        <v>314</v>
      </c>
      <c r="I229" s="6" t="s">
        <v>210</v>
      </c>
      <c r="J229" s="6" t="s">
        <v>48</v>
      </c>
      <c r="L229" s="23">
        <f t="shared" ref="L229:L230" si="22">+F229</f>
        <v>35</v>
      </c>
      <c r="M229" s="101" t="s">
        <v>400</v>
      </c>
      <c r="N229" s="136">
        <f t="shared" si="20"/>
        <v>1</v>
      </c>
      <c r="O229" s="145"/>
    </row>
    <row r="230" spans="1:15" s="15" customFormat="1" ht="54.75" customHeight="1" x14ac:dyDescent="0.25">
      <c r="A230" s="41" t="s">
        <v>316</v>
      </c>
      <c r="B230" s="43" t="s">
        <v>321</v>
      </c>
      <c r="C230" s="25" t="s">
        <v>322</v>
      </c>
      <c r="D230" s="25" t="s">
        <v>323</v>
      </c>
      <c r="E230" s="26">
        <v>43830</v>
      </c>
      <c r="F230" s="24">
        <v>35</v>
      </c>
      <c r="G230" s="23" t="s">
        <v>324</v>
      </c>
      <c r="H230" s="12" t="s">
        <v>314</v>
      </c>
      <c r="I230" s="6" t="s">
        <v>325</v>
      </c>
      <c r="J230" s="6" t="s">
        <v>48</v>
      </c>
      <c r="L230" s="23">
        <f t="shared" si="22"/>
        <v>35</v>
      </c>
      <c r="M230" s="101" t="s">
        <v>400</v>
      </c>
      <c r="N230" s="136">
        <f t="shared" si="20"/>
        <v>1</v>
      </c>
      <c r="O230" s="145"/>
    </row>
    <row r="231" spans="1:15" s="87" customFormat="1" ht="54.75" customHeight="1" x14ac:dyDescent="0.25">
      <c r="A231" s="41" t="s">
        <v>316</v>
      </c>
      <c r="B231" s="7" t="s">
        <v>35</v>
      </c>
      <c r="C231" s="25"/>
      <c r="D231" s="25"/>
      <c r="E231" s="111"/>
      <c r="F231" s="79">
        <v>100</v>
      </c>
      <c r="G231" s="95"/>
      <c r="H231" s="107" t="s">
        <v>314</v>
      </c>
      <c r="I231" s="8"/>
      <c r="J231" s="8" t="s">
        <v>48</v>
      </c>
      <c r="K231" s="15"/>
      <c r="L231" s="65">
        <f>SUM(L228:L230)</f>
        <v>100</v>
      </c>
      <c r="M231" s="102" t="s">
        <v>400</v>
      </c>
      <c r="N231" s="137">
        <f t="shared" si="20"/>
        <v>1</v>
      </c>
      <c r="O231" s="145"/>
    </row>
    <row r="232" spans="1:15" s="15" customFormat="1" ht="57" customHeight="1" x14ac:dyDescent="0.25">
      <c r="A232" s="8" t="s">
        <v>154</v>
      </c>
      <c r="B232" s="5" t="s">
        <v>326</v>
      </c>
      <c r="C232" s="21" t="s">
        <v>330</v>
      </c>
      <c r="D232" s="21" t="s">
        <v>334</v>
      </c>
      <c r="E232" s="22">
        <v>43830</v>
      </c>
      <c r="F232" s="23">
        <v>30</v>
      </c>
      <c r="G232" s="27" t="s">
        <v>340</v>
      </c>
      <c r="H232" s="20" t="s">
        <v>353</v>
      </c>
      <c r="I232" s="24" t="s">
        <v>224</v>
      </c>
      <c r="J232" s="6" t="s">
        <v>48</v>
      </c>
      <c r="L232" s="23">
        <v>30</v>
      </c>
      <c r="M232" s="101" t="s">
        <v>401</v>
      </c>
      <c r="N232" s="136">
        <f t="shared" ref="N232:N240" si="23">L232/F232</f>
        <v>1</v>
      </c>
      <c r="O232" s="145">
        <v>0.9</v>
      </c>
    </row>
    <row r="233" spans="1:15" s="15" customFormat="1" ht="65.25" customHeight="1" x14ac:dyDescent="0.25">
      <c r="A233" s="8" t="s">
        <v>154</v>
      </c>
      <c r="B233" s="5" t="s">
        <v>327</v>
      </c>
      <c r="C233" s="21" t="s">
        <v>331</v>
      </c>
      <c r="D233" s="21" t="s">
        <v>335</v>
      </c>
      <c r="E233" s="22">
        <v>43830</v>
      </c>
      <c r="F233" s="23">
        <v>30</v>
      </c>
      <c r="G233" s="27" t="s">
        <v>340</v>
      </c>
      <c r="H233" s="20" t="s">
        <v>353</v>
      </c>
      <c r="I233" s="24" t="s">
        <v>338</v>
      </c>
      <c r="J233" s="6" t="s">
        <v>48</v>
      </c>
      <c r="L233" s="24">
        <v>20</v>
      </c>
      <c r="M233" s="101" t="s">
        <v>401</v>
      </c>
      <c r="N233" s="136">
        <f t="shared" si="23"/>
        <v>0.66666666666666663</v>
      </c>
      <c r="O233" s="145"/>
    </row>
    <row r="234" spans="1:15" s="15" customFormat="1" ht="57" customHeight="1" x14ac:dyDescent="0.25">
      <c r="A234" s="8" t="s">
        <v>154</v>
      </c>
      <c r="B234" s="5" t="s">
        <v>328</v>
      </c>
      <c r="C234" s="21" t="s">
        <v>332</v>
      </c>
      <c r="D234" s="21" t="s">
        <v>336</v>
      </c>
      <c r="E234" s="22">
        <v>43830</v>
      </c>
      <c r="F234" s="23">
        <v>20</v>
      </c>
      <c r="G234" s="27" t="s">
        <v>340</v>
      </c>
      <c r="H234" s="20" t="s">
        <v>353</v>
      </c>
      <c r="I234" s="24" t="s">
        <v>339</v>
      </c>
      <c r="J234" s="6" t="s">
        <v>48</v>
      </c>
      <c r="L234" s="24">
        <v>20</v>
      </c>
      <c r="M234" s="101" t="s">
        <v>401</v>
      </c>
      <c r="N234" s="136">
        <f t="shared" si="23"/>
        <v>1</v>
      </c>
      <c r="O234" s="145"/>
    </row>
    <row r="235" spans="1:15" s="15" customFormat="1" ht="57" customHeight="1" x14ac:dyDescent="0.25">
      <c r="A235" s="8" t="s">
        <v>154</v>
      </c>
      <c r="B235" s="5" t="s">
        <v>329</v>
      </c>
      <c r="C235" s="21" t="s">
        <v>333</v>
      </c>
      <c r="D235" s="21" t="s">
        <v>337</v>
      </c>
      <c r="E235" s="22">
        <v>43830</v>
      </c>
      <c r="F235" s="23">
        <v>20</v>
      </c>
      <c r="G235" s="27" t="s">
        <v>340</v>
      </c>
      <c r="H235" s="20" t="s">
        <v>353</v>
      </c>
      <c r="I235" s="24" t="s">
        <v>104</v>
      </c>
      <c r="J235" s="6" t="s">
        <v>48</v>
      </c>
      <c r="L235" s="24">
        <v>20</v>
      </c>
      <c r="M235" s="101" t="s">
        <v>401</v>
      </c>
      <c r="N235" s="136">
        <f t="shared" si="23"/>
        <v>1</v>
      </c>
      <c r="O235" s="145"/>
    </row>
    <row r="236" spans="1:15" s="87" customFormat="1" ht="38.25" customHeight="1" x14ac:dyDescent="0.25">
      <c r="A236" s="8" t="s">
        <v>154</v>
      </c>
      <c r="B236" s="5" t="s">
        <v>35</v>
      </c>
      <c r="C236" s="21"/>
      <c r="D236" s="21"/>
      <c r="E236" s="120"/>
      <c r="F236" s="65">
        <f>SUM(F232:F235)</f>
        <v>100</v>
      </c>
      <c r="G236" s="41"/>
      <c r="H236" s="112" t="s">
        <v>353</v>
      </c>
      <c r="I236" s="79"/>
      <c r="J236" s="8" t="s">
        <v>48</v>
      </c>
      <c r="K236" s="15"/>
      <c r="L236" s="79">
        <f>SUM(L232:L235)</f>
        <v>90</v>
      </c>
      <c r="M236" s="102" t="s">
        <v>401</v>
      </c>
      <c r="N236" s="137">
        <f>L236/F236</f>
        <v>0.9</v>
      </c>
      <c r="O236" s="145"/>
    </row>
    <row r="237" spans="1:15" s="15" customFormat="1" ht="113.25" customHeight="1" x14ac:dyDescent="0.25">
      <c r="A237" s="8" t="s">
        <v>218</v>
      </c>
      <c r="B237" s="5" t="s">
        <v>341</v>
      </c>
      <c r="C237" s="21" t="s">
        <v>344</v>
      </c>
      <c r="D237" s="21" t="s">
        <v>347</v>
      </c>
      <c r="E237" s="22" t="s">
        <v>45</v>
      </c>
      <c r="F237" s="23">
        <v>40</v>
      </c>
      <c r="G237" s="24" t="s">
        <v>352</v>
      </c>
      <c r="H237" s="20" t="s">
        <v>354</v>
      </c>
      <c r="I237" s="24" t="s">
        <v>350</v>
      </c>
      <c r="J237" s="6" t="s">
        <v>48</v>
      </c>
      <c r="L237" s="23">
        <v>40</v>
      </c>
      <c r="M237" s="101" t="s">
        <v>401</v>
      </c>
      <c r="N237" s="136">
        <f t="shared" si="23"/>
        <v>1</v>
      </c>
      <c r="O237" s="145">
        <v>1</v>
      </c>
    </row>
    <row r="238" spans="1:15" s="15" customFormat="1" ht="113.25" customHeight="1" x14ac:dyDescent="0.25">
      <c r="A238" s="8" t="s">
        <v>218</v>
      </c>
      <c r="B238" s="5" t="s">
        <v>342</v>
      </c>
      <c r="C238" s="21" t="s">
        <v>345</v>
      </c>
      <c r="D238" s="21" t="s">
        <v>348</v>
      </c>
      <c r="E238" s="22" t="s">
        <v>45</v>
      </c>
      <c r="F238" s="23">
        <v>30</v>
      </c>
      <c r="G238" s="24" t="s">
        <v>352</v>
      </c>
      <c r="H238" s="20" t="s">
        <v>354</v>
      </c>
      <c r="I238" s="24" t="s">
        <v>351</v>
      </c>
      <c r="J238" s="6" t="s">
        <v>48</v>
      </c>
      <c r="L238" s="23">
        <v>30</v>
      </c>
      <c r="M238" s="101" t="s">
        <v>401</v>
      </c>
      <c r="N238" s="136">
        <f t="shared" si="23"/>
        <v>1</v>
      </c>
      <c r="O238" s="145"/>
    </row>
    <row r="239" spans="1:15" s="15" customFormat="1" ht="113.25" customHeight="1" x14ac:dyDescent="0.25">
      <c r="A239" s="8" t="s">
        <v>218</v>
      </c>
      <c r="B239" s="5" t="s">
        <v>343</v>
      </c>
      <c r="C239" s="21" t="s">
        <v>346</v>
      </c>
      <c r="D239" s="21" t="s">
        <v>349</v>
      </c>
      <c r="E239" s="22" t="s">
        <v>45</v>
      </c>
      <c r="F239" s="23">
        <v>30</v>
      </c>
      <c r="G239" s="24" t="s">
        <v>352</v>
      </c>
      <c r="H239" s="20" t="s">
        <v>354</v>
      </c>
      <c r="I239" s="24" t="s">
        <v>338</v>
      </c>
      <c r="J239" s="6" t="s">
        <v>48</v>
      </c>
      <c r="L239" s="23">
        <v>30</v>
      </c>
      <c r="M239" s="101" t="s">
        <v>401</v>
      </c>
      <c r="N239" s="136">
        <f t="shared" si="23"/>
        <v>1</v>
      </c>
      <c r="O239" s="145"/>
    </row>
    <row r="240" spans="1:15" s="87" customFormat="1" ht="36.75" customHeight="1" x14ac:dyDescent="0.25">
      <c r="A240" s="8" t="s">
        <v>218</v>
      </c>
      <c r="B240" s="5" t="s">
        <v>35</v>
      </c>
      <c r="C240" s="21"/>
      <c r="D240" s="21"/>
      <c r="E240" s="120"/>
      <c r="F240" s="65">
        <f>SUM(F237:F239)</f>
        <v>100</v>
      </c>
      <c r="G240" s="79"/>
      <c r="H240" s="112" t="s">
        <v>354</v>
      </c>
      <c r="I240" s="79"/>
      <c r="J240" s="8" t="s">
        <v>48</v>
      </c>
      <c r="K240" s="15"/>
      <c r="L240" s="65">
        <f>SUM(L237:L239)</f>
        <v>100</v>
      </c>
      <c r="M240" s="102" t="s">
        <v>401</v>
      </c>
      <c r="N240" s="137">
        <f t="shared" si="23"/>
        <v>1</v>
      </c>
      <c r="O240" s="145"/>
    </row>
    <row r="241" spans="1:15" s="15" customFormat="1" ht="90" customHeight="1" x14ac:dyDescent="0.25">
      <c r="A241" s="8" t="s">
        <v>39</v>
      </c>
      <c r="B241" s="5" t="s">
        <v>356</v>
      </c>
      <c r="C241" s="29" t="s">
        <v>355</v>
      </c>
      <c r="D241" s="29" t="s">
        <v>357</v>
      </c>
      <c r="E241" s="26" t="s">
        <v>45</v>
      </c>
      <c r="F241" s="23">
        <v>60</v>
      </c>
      <c r="G241" s="32" t="s">
        <v>393</v>
      </c>
      <c r="H241" s="20" t="s">
        <v>394</v>
      </c>
      <c r="I241" s="27"/>
      <c r="J241" s="6" t="s">
        <v>18</v>
      </c>
      <c r="L241" s="23">
        <f>+F241</f>
        <v>60</v>
      </c>
      <c r="M241" s="101" t="s">
        <v>399</v>
      </c>
      <c r="N241" s="136">
        <f>L241/F241</f>
        <v>1</v>
      </c>
      <c r="O241" s="145">
        <v>1</v>
      </c>
    </row>
    <row r="242" spans="1:15" s="15" customFormat="1" ht="90" customHeight="1" x14ac:dyDescent="0.25">
      <c r="A242" s="8" t="s">
        <v>39</v>
      </c>
      <c r="B242" s="5" t="s">
        <v>24</v>
      </c>
      <c r="C242" s="29" t="s">
        <v>358</v>
      </c>
      <c r="D242" s="29" t="s">
        <v>359</v>
      </c>
      <c r="E242" s="26" t="s">
        <v>45</v>
      </c>
      <c r="F242" s="23">
        <v>40</v>
      </c>
      <c r="G242" s="32" t="s">
        <v>393</v>
      </c>
      <c r="H242" s="20" t="s">
        <v>394</v>
      </c>
      <c r="I242" s="27"/>
      <c r="J242" s="6" t="s">
        <v>18</v>
      </c>
      <c r="L242" s="23">
        <f t="shared" ref="L242" si="24">+F242</f>
        <v>40</v>
      </c>
      <c r="M242" s="101" t="s">
        <v>399</v>
      </c>
      <c r="N242" s="136">
        <f t="shared" ref="N242:N258" si="25">L242/F242</f>
        <v>1</v>
      </c>
      <c r="O242" s="145"/>
    </row>
    <row r="243" spans="1:15" s="87" customFormat="1" ht="58.5" customHeight="1" x14ac:dyDescent="0.25">
      <c r="A243" s="8" t="s">
        <v>39</v>
      </c>
      <c r="B243" s="5" t="s">
        <v>35</v>
      </c>
      <c r="C243" s="29"/>
      <c r="D243" s="29"/>
      <c r="E243" s="111"/>
      <c r="F243" s="65">
        <f>+F242+F241</f>
        <v>100</v>
      </c>
      <c r="G243" s="113" t="s">
        <v>393</v>
      </c>
      <c r="H243" s="112" t="s">
        <v>394</v>
      </c>
      <c r="I243" s="41"/>
      <c r="J243" s="8" t="s">
        <v>18</v>
      </c>
      <c r="K243" s="15"/>
      <c r="L243" s="65">
        <f>SUM(L241:L242)</f>
        <v>100</v>
      </c>
      <c r="M243" s="102" t="s">
        <v>399</v>
      </c>
      <c r="N243" s="137">
        <f t="shared" si="25"/>
        <v>1</v>
      </c>
      <c r="O243" s="145"/>
    </row>
    <row r="244" spans="1:15" s="15" customFormat="1" ht="88.5" customHeight="1" x14ac:dyDescent="0.25">
      <c r="A244" s="8" t="s">
        <v>82</v>
      </c>
      <c r="B244" s="7" t="s">
        <v>356</v>
      </c>
      <c r="C244" s="9" t="s">
        <v>363</v>
      </c>
      <c r="D244" s="9" t="s">
        <v>364</v>
      </c>
      <c r="E244" s="10">
        <v>43830</v>
      </c>
      <c r="F244" s="23">
        <v>10</v>
      </c>
      <c r="G244" s="6" t="s">
        <v>380</v>
      </c>
      <c r="H244" s="12" t="s">
        <v>391</v>
      </c>
      <c r="I244" s="6"/>
      <c r="J244" s="6" t="s">
        <v>48</v>
      </c>
      <c r="K244" s="14"/>
      <c r="L244" s="23">
        <f>+F244</f>
        <v>10</v>
      </c>
      <c r="M244" s="101" t="s">
        <v>399</v>
      </c>
      <c r="N244" s="136">
        <f t="shared" si="25"/>
        <v>1</v>
      </c>
      <c r="O244" s="145">
        <v>1</v>
      </c>
    </row>
    <row r="245" spans="1:15" s="15" customFormat="1" ht="70.5" customHeight="1" x14ac:dyDescent="0.25">
      <c r="A245" s="8" t="s">
        <v>82</v>
      </c>
      <c r="B245" s="7" t="s">
        <v>356</v>
      </c>
      <c r="C245" s="9" t="s">
        <v>361</v>
      </c>
      <c r="D245" s="9" t="s">
        <v>362</v>
      </c>
      <c r="E245" s="10">
        <v>43830</v>
      </c>
      <c r="F245" s="23">
        <v>10</v>
      </c>
      <c r="G245" s="6" t="s">
        <v>380</v>
      </c>
      <c r="H245" s="12" t="s">
        <v>391</v>
      </c>
      <c r="I245" s="6"/>
      <c r="J245" s="6" t="s">
        <v>48</v>
      </c>
      <c r="K245" s="14"/>
      <c r="L245" s="23">
        <f t="shared" ref="L245:L257" si="26">+F245</f>
        <v>10</v>
      </c>
      <c r="M245" s="101" t="s">
        <v>399</v>
      </c>
      <c r="N245" s="136">
        <f t="shared" si="25"/>
        <v>1</v>
      </c>
      <c r="O245" s="145"/>
    </row>
    <row r="246" spans="1:15" s="15" customFormat="1" ht="115.5" customHeight="1" x14ac:dyDescent="0.25">
      <c r="A246" s="8" t="s">
        <v>82</v>
      </c>
      <c r="B246" s="7" t="s">
        <v>360</v>
      </c>
      <c r="C246" s="9" t="s">
        <v>365</v>
      </c>
      <c r="D246" s="9" t="s">
        <v>366</v>
      </c>
      <c r="E246" s="10">
        <v>43830</v>
      </c>
      <c r="F246" s="23">
        <v>25</v>
      </c>
      <c r="G246" s="6" t="s">
        <v>380</v>
      </c>
      <c r="H246" s="12" t="s">
        <v>391</v>
      </c>
      <c r="I246" s="6"/>
      <c r="J246" s="6" t="s">
        <v>48</v>
      </c>
      <c r="K246" s="14"/>
      <c r="L246" s="23">
        <f t="shared" si="26"/>
        <v>25</v>
      </c>
      <c r="M246" s="101" t="s">
        <v>399</v>
      </c>
      <c r="N246" s="136">
        <f t="shared" si="25"/>
        <v>1</v>
      </c>
      <c r="O246" s="145"/>
    </row>
    <row r="247" spans="1:15" s="15" customFormat="1" ht="134.25" customHeight="1" x14ac:dyDescent="0.25">
      <c r="A247" s="8" t="s">
        <v>82</v>
      </c>
      <c r="B247" s="7" t="s">
        <v>32</v>
      </c>
      <c r="C247" s="9" t="s">
        <v>367</v>
      </c>
      <c r="D247" s="9" t="s">
        <v>368</v>
      </c>
      <c r="E247" s="10" t="s">
        <v>369</v>
      </c>
      <c r="F247" s="23">
        <v>15</v>
      </c>
      <c r="G247" s="6" t="s">
        <v>380</v>
      </c>
      <c r="H247" s="12" t="s">
        <v>391</v>
      </c>
      <c r="I247" s="6"/>
      <c r="J247" s="6" t="s">
        <v>48</v>
      </c>
      <c r="K247" s="14"/>
      <c r="L247" s="23">
        <f t="shared" si="26"/>
        <v>15</v>
      </c>
      <c r="M247" s="101" t="s">
        <v>399</v>
      </c>
      <c r="N247" s="136">
        <f t="shared" si="25"/>
        <v>1</v>
      </c>
      <c r="O247" s="145"/>
    </row>
    <row r="248" spans="1:15" s="15" customFormat="1" ht="70.5" customHeight="1" x14ac:dyDescent="0.25">
      <c r="A248" s="8" t="s">
        <v>82</v>
      </c>
      <c r="B248" s="7" t="s">
        <v>32</v>
      </c>
      <c r="C248" s="9" t="s">
        <v>375</v>
      </c>
      <c r="D248" s="9" t="s">
        <v>370</v>
      </c>
      <c r="E248" s="10">
        <v>43830</v>
      </c>
      <c r="F248" s="23">
        <v>5</v>
      </c>
      <c r="G248" s="6" t="s">
        <v>380</v>
      </c>
      <c r="H248" s="12" t="s">
        <v>391</v>
      </c>
      <c r="I248" s="6"/>
      <c r="J248" s="6" t="s">
        <v>48</v>
      </c>
      <c r="K248" s="14"/>
      <c r="L248" s="23">
        <f t="shared" si="26"/>
        <v>5</v>
      </c>
      <c r="M248" s="101" t="s">
        <v>399</v>
      </c>
      <c r="N248" s="136">
        <f t="shared" si="25"/>
        <v>1</v>
      </c>
      <c r="O248" s="145"/>
    </row>
    <row r="249" spans="1:15" s="15" customFormat="1" ht="105.75" customHeight="1" x14ac:dyDescent="0.25">
      <c r="A249" s="8" t="s">
        <v>82</v>
      </c>
      <c r="B249" s="7" t="s">
        <v>32</v>
      </c>
      <c r="C249" s="9" t="s">
        <v>371</v>
      </c>
      <c r="D249" s="9" t="s">
        <v>372</v>
      </c>
      <c r="E249" s="10">
        <v>43830</v>
      </c>
      <c r="F249" s="23">
        <v>10</v>
      </c>
      <c r="G249" s="6" t="s">
        <v>380</v>
      </c>
      <c r="H249" s="12" t="s">
        <v>391</v>
      </c>
      <c r="I249" s="6"/>
      <c r="J249" s="6" t="s">
        <v>48</v>
      </c>
      <c r="K249" s="14"/>
      <c r="L249" s="23">
        <f t="shared" si="26"/>
        <v>10</v>
      </c>
      <c r="M249" s="101" t="s">
        <v>399</v>
      </c>
      <c r="N249" s="136">
        <f t="shared" si="25"/>
        <v>1</v>
      </c>
      <c r="O249" s="145"/>
    </row>
    <row r="250" spans="1:15" s="15" customFormat="1" ht="70.5" customHeight="1" x14ac:dyDescent="0.25">
      <c r="A250" s="8" t="s">
        <v>82</v>
      </c>
      <c r="B250" s="7" t="s">
        <v>32</v>
      </c>
      <c r="C250" s="9" t="s">
        <v>374</v>
      </c>
      <c r="D250" s="9" t="s">
        <v>373</v>
      </c>
      <c r="E250" s="10">
        <v>43830</v>
      </c>
      <c r="F250" s="23">
        <v>10</v>
      </c>
      <c r="G250" s="6" t="s">
        <v>380</v>
      </c>
      <c r="H250" s="12" t="s">
        <v>391</v>
      </c>
      <c r="I250" s="6"/>
      <c r="J250" s="6" t="s">
        <v>48</v>
      </c>
      <c r="K250" s="14"/>
      <c r="L250" s="23">
        <f t="shared" si="26"/>
        <v>10</v>
      </c>
      <c r="M250" s="101" t="s">
        <v>399</v>
      </c>
      <c r="N250" s="136">
        <f t="shared" si="25"/>
        <v>1</v>
      </c>
      <c r="O250" s="145"/>
    </row>
    <row r="251" spans="1:15" s="15" customFormat="1" ht="112.5" customHeight="1" x14ac:dyDescent="0.25">
      <c r="A251" s="8" t="s">
        <v>82</v>
      </c>
      <c r="B251" s="7" t="s">
        <v>32</v>
      </c>
      <c r="C251" s="9" t="s">
        <v>376</v>
      </c>
      <c r="D251" s="9" t="s">
        <v>377</v>
      </c>
      <c r="E251" s="10">
        <v>43830</v>
      </c>
      <c r="F251" s="23">
        <v>10</v>
      </c>
      <c r="G251" s="6" t="s">
        <v>380</v>
      </c>
      <c r="H251" s="12" t="s">
        <v>391</v>
      </c>
      <c r="I251" s="6"/>
      <c r="J251" s="6" t="s">
        <v>48</v>
      </c>
      <c r="K251" s="14"/>
      <c r="L251" s="23">
        <f t="shared" si="26"/>
        <v>10</v>
      </c>
      <c r="M251" s="101" t="s">
        <v>399</v>
      </c>
      <c r="N251" s="136">
        <f t="shared" si="25"/>
        <v>1</v>
      </c>
      <c r="O251" s="145"/>
    </row>
    <row r="252" spans="1:15" s="15" customFormat="1" ht="160.5" customHeight="1" x14ac:dyDescent="0.25">
      <c r="A252" s="8" t="s">
        <v>82</v>
      </c>
      <c r="B252" s="7" t="s">
        <v>32</v>
      </c>
      <c r="C252" s="9" t="s">
        <v>378</v>
      </c>
      <c r="D252" s="9" t="s">
        <v>379</v>
      </c>
      <c r="E252" s="10">
        <v>43830</v>
      </c>
      <c r="F252" s="23">
        <v>5</v>
      </c>
      <c r="G252" s="6" t="s">
        <v>380</v>
      </c>
      <c r="H252" s="12" t="s">
        <v>391</v>
      </c>
      <c r="I252" s="6"/>
      <c r="J252" s="6" t="s">
        <v>48</v>
      </c>
      <c r="K252" s="14"/>
      <c r="L252" s="23">
        <f t="shared" si="26"/>
        <v>5</v>
      </c>
      <c r="M252" s="101" t="s">
        <v>399</v>
      </c>
      <c r="N252" s="136">
        <f t="shared" si="25"/>
        <v>1</v>
      </c>
      <c r="O252" s="145"/>
    </row>
    <row r="253" spans="1:15" s="87" customFormat="1" ht="75.75" customHeight="1" x14ac:dyDescent="0.25">
      <c r="A253" s="8" t="s">
        <v>82</v>
      </c>
      <c r="B253" s="7" t="s">
        <v>35</v>
      </c>
      <c r="C253" s="9"/>
      <c r="D253" s="9"/>
      <c r="E253" s="85"/>
      <c r="F253" s="65">
        <f>+SUM(F244:F252)</f>
        <v>100</v>
      </c>
      <c r="G253" s="8" t="s">
        <v>380</v>
      </c>
      <c r="H253" s="107" t="s">
        <v>391</v>
      </c>
      <c r="I253" s="8"/>
      <c r="J253" s="8" t="s">
        <v>48</v>
      </c>
      <c r="K253" s="14"/>
      <c r="L253" s="65">
        <f>SUM(L244:L252)</f>
        <v>100</v>
      </c>
      <c r="M253" s="102" t="s">
        <v>399</v>
      </c>
      <c r="N253" s="137">
        <f t="shared" si="25"/>
        <v>1</v>
      </c>
      <c r="O253" s="145"/>
    </row>
    <row r="254" spans="1:15" s="15" customFormat="1" ht="120.75" customHeight="1" x14ac:dyDescent="0.25">
      <c r="A254" s="8" t="s">
        <v>381</v>
      </c>
      <c r="B254" s="7" t="s">
        <v>356</v>
      </c>
      <c r="C254" s="9" t="s">
        <v>382</v>
      </c>
      <c r="D254" s="9" t="s">
        <v>383</v>
      </c>
      <c r="E254" s="10">
        <v>43830</v>
      </c>
      <c r="F254" s="23">
        <v>35</v>
      </c>
      <c r="G254" s="6" t="s">
        <v>384</v>
      </c>
      <c r="H254" s="12" t="s">
        <v>392</v>
      </c>
      <c r="I254" s="6"/>
      <c r="J254" s="6" t="s">
        <v>48</v>
      </c>
      <c r="K254" s="14"/>
      <c r="L254" s="23">
        <f t="shared" si="26"/>
        <v>35</v>
      </c>
      <c r="M254" s="101" t="s">
        <v>399</v>
      </c>
      <c r="N254" s="136">
        <f t="shared" si="25"/>
        <v>1</v>
      </c>
      <c r="O254" s="145">
        <v>1</v>
      </c>
    </row>
    <row r="255" spans="1:15" s="15" customFormat="1" ht="120.75" customHeight="1" x14ac:dyDescent="0.25">
      <c r="A255" s="8" t="s">
        <v>381</v>
      </c>
      <c r="B255" s="7" t="s">
        <v>360</v>
      </c>
      <c r="C255" s="9" t="s">
        <v>385</v>
      </c>
      <c r="D255" s="9" t="s">
        <v>386</v>
      </c>
      <c r="E255" s="10">
        <v>43830</v>
      </c>
      <c r="F255" s="23">
        <v>30</v>
      </c>
      <c r="G255" s="6" t="s">
        <v>384</v>
      </c>
      <c r="H255" s="12" t="s">
        <v>392</v>
      </c>
      <c r="I255" s="6"/>
      <c r="J255" s="6" t="s">
        <v>48</v>
      </c>
      <c r="K255" s="14"/>
      <c r="L255" s="23">
        <f t="shared" si="26"/>
        <v>30</v>
      </c>
      <c r="M255" s="101" t="s">
        <v>399</v>
      </c>
      <c r="N255" s="136">
        <f t="shared" si="25"/>
        <v>1</v>
      </c>
      <c r="O255" s="145"/>
    </row>
    <row r="256" spans="1:15" s="15" customFormat="1" ht="120.75" customHeight="1" x14ac:dyDescent="0.25">
      <c r="A256" s="8" t="s">
        <v>381</v>
      </c>
      <c r="B256" s="7" t="s">
        <v>32</v>
      </c>
      <c r="C256" s="9" t="s">
        <v>387</v>
      </c>
      <c r="D256" s="9" t="s">
        <v>388</v>
      </c>
      <c r="E256" s="10">
        <v>43830</v>
      </c>
      <c r="F256" s="23">
        <v>20</v>
      </c>
      <c r="G256" s="6" t="s">
        <v>384</v>
      </c>
      <c r="H256" s="12" t="s">
        <v>392</v>
      </c>
      <c r="I256" s="6"/>
      <c r="J256" s="6" t="s">
        <v>48</v>
      </c>
      <c r="K256" s="14"/>
      <c r="L256" s="23">
        <f t="shared" si="26"/>
        <v>20</v>
      </c>
      <c r="M256" s="101" t="s">
        <v>399</v>
      </c>
      <c r="N256" s="136">
        <f t="shared" si="25"/>
        <v>1</v>
      </c>
      <c r="O256" s="145"/>
    </row>
    <row r="257" spans="1:15" s="15" customFormat="1" ht="120.75" customHeight="1" x14ac:dyDescent="0.25">
      <c r="A257" s="8" t="s">
        <v>381</v>
      </c>
      <c r="B257" s="7" t="s">
        <v>32</v>
      </c>
      <c r="C257" s="9" t="s">
        <v>389</v>
      </c>
      <c r="D257" s="9" t="s">
        <v>390</v>
      </c>
      <c r="E257" s="10">
        <v>43830</v>
      </c>
      <c r="F257" s="23">
        <v>15</v>
      </c>
      <c r="G257" s="6" t="s">
        <v>384</v>
      </c>
      <c r="H257" s="12" t="s">
        <v>392</v>
      </c>
      <c r="I257" s="6"/>
      <c r="J257" s="6" t="s">
        <v>48</v>
      </c>
      <c r="K257" s="14"/>
      <c r="L257" s="23">
        <f t="shared" si="26"/>
        <v>15</v>
      </c>
      <c r="M257" s="101" t="s">
        <v>399</v>
      </c>
      <c r="N257" s="136">
        <f t="shared" si="25"/>
        <v>1</v>
      </c>
      <c r="O257" s="145"/>
    </row>
    <row r="258" spans="1:15" s="87" customFormat="1" ht="70.5" customHeight="1" thickBot="1" x14ac:dyDescent="0.3">
      <c r="A258" s="8" t="s">
        <v>381</v>
      </c>
      <c r="B258" s="7" t="s">
        <v>35</v>
      </c>
      <c r="C258" s="84"/>
      <c r="D258" s="84"/>
      <c r="E258" s="85"/>
      <c r="F258" s="65">
        <f>+SUM(F254:F257)</f>
        <v>100</v>
      </c>
      <c r="G258" s="8" t="s">
        <v>384</v>
      </c>
      <c r="H258" s="107" t="s">
        <v>392</v>
      </c>
      <c r="I258" s="8"/>
      <c r="J258" s="8" t="s">
        <v>48</v>
      </c>
      <c r="K258" s="86"/>
      <c r="L258" s="65">
        <f>SUM(L254:L257)</f>
        <v>100</v>
      </c>
      <c r="M258" s="102" t="s">
        <v>399</v>
      </c>
      <c r="N258" s="137">
        <f t="shared" si="25"/>
        <v>1</v>
      </c>
      <c r="O258" s="146"/>
    </row>
    <row r="259" spans="1:15" s="15" customFormat="1" x14ac:dyDescent="0.25">
      <c r="D259" s="88"/>
      <c r="E259" s="44"/>
      <c r="G259" s="44"/>
      <c r="H259" s="89"/>
      <c r="I259" s="44"/>
      <c r="L259" s="104"/>
      <c r="M259" s="97"/>
      <c r="N259" s="80"/>
    </row>
    <row r="260" spans="1:15" s="15" customFormat="1" x14ac:dyDescent="0.25">
      <c r="D260" s="88"/>
      <c r="E260" s="44"/>
      <c r="G260" s="44"/>
      <c r="H260" s="89"/>
      <c r="I260" s="44"/>
      <c r="L260" s="104"/>
      <c r="M260" s="97"/>
      <c r="N260" s="80"/>
    </row>
    <row r="261" spans="1:15" s="15" customFormat="1" x14ac:dyDescent="0.25">
      <c r="D261" s="88"/>
      <c r="E261" s="44"/>
      <c r="G261" s="44"/>
      <c r="H261" s="89"/>
      <c r="I261" s="44"/>
      <c r="L261" s="104"/>
      <c r="M261" s="97"/>
      <c r="N261" s="80"/>
    </row>
    <row r="262" spans="1:15" s="15" customFormat="1" x14ac:dyDescent="0.25">
      <c r="D262" s="88"/>
      <c r="E262" s="44"/>
      <c r="G262" s="44"/>
      <c r="H262" s="89"/>
      <c r="I262" s="44"/>
      <c r="L262" s="104"/>
      <c r="M262" s="97"/>
      <c r="N262" s="80"/>
    </row>
    <row r="263" spans="1:15" s="15" customFormat="1" x14ac:dyDescent="0.25">
      <c r="D263" s="88"/>
      <c r="E263" s="44"/>
      <c r="G263" s="44"/>
      <c r="H263" s="89"/>
      <c r="I263" s="44"/>
      <c r="L263" s="104"/>
      <c r="M263" s="97"/>
      <c r="N263" s="80"/>
    </row>
    <row r="264" spans="1:15" s="15" customFormat="1" x14ac:dyDescent="0.25">
      <c r="D264" s="88"/>
      <c r="E264" s="44"/>
      <c r="G264" s="44"/>
      <c r="H264" s="89"/>
      <c r="I264" s="44"/>
      <c r="L264" s="104"/>
      <c r="M264" s="97"/>
      <c r="N264" s="80"/>
    </row>
    <row r="265" spans="1:15" s="15" customFormat="1" x14ac:dyDescent="0.25">
      <c r="D265" s="88"/>
      <c r="E265" s="44"/>
      <c r="G265" s="44"/>
      <c r="H265" s="89"/>
      <c r="I265" s="44"/>
      <c r="L265" s="104"/>
      <c r="M265" s="97"/>
      <c r="N265" s="80"/>
    </row>
    <row r="266" spans="1:15" s="15" customFormat="1" x14ac:dyDescent="0.25">
      <c r="D266" s="88"/>
      <c r="E266" s="44"/>
      <c r="G266" s="44"/>
      <c r="H266" s="89"/>
      <c r="I266" s="44"/>
      <c r="L266" s="104"/>
      <c r="M266" s="97"/>
      <c r="N266" s="80"/>
    </row>
    <row r="267" spans="1:15" s="15" customFormat="1" x14ac:dyDescent="0.25">
      <c r="D267" s="88"/>
      <c r="E267" s="44"/>
      <c r="G267" s="44"/>
      <c r="H267" s="89"/>
      <c r="I267" s="44"/>
      <c r="L267" s="104"/>
      <c r="M267" s="97"/>
      <c r="N267" s="80"/>
    </row>
    <row r="268" spans="1:15" s="15" customFormat="1" x14ac:dyDescent="0.25">
      <c r="D268" s="88"/>
      <c r="E268" s="44"/>
      <c r="G268" s="44"/>
      <c r="H268" s="89"/>
      <c r="I268" s="44"/>
      <c r="L268" s="104"/>
      <c r="M268" s="97"/>
      <c r="N268" s="80"/>
    </row>
    <row r="269" spans="1:15" s="15" customFormat="1" x14ac:dyDescent="0.25">
      <c r="D269" s="88"/>
      <c r="E269" s="44"/>
      <c r="G269" s="44"/>
      <c r="H269" s="89"/>
      <c r="I269" s="44"/>
      <c r="L269" s="104"/>
      <c r="M269" s="97"/>
      <c r="N269" s="80"/>
    </row>
    <row r="270" spans="1:15" s="15" customFormat="1" x14ac:dyDescent="0.25">
      <c r="D270" s="88"/>
      <c r="E270" s="44"/>
      <c r="G270" s="44"/>
      <c r="H270" s="89"/>
      <c r="I270" s="44"/>
      <c r="L270" s="104"/>
      <c r="M270" s="97"/>
      <c r="N270" s="80"/>
    </row>
    <row r="271" spans="1:15" s="15" customFormat="1" x14ac:dyDescent="0.25">
      <c r="D271" s="88"/>
      <c r="E271" s="44"/>
      <c r="G271" s="44"/>
      <c r="H271" s="89"/>
      <c r="I271" s="44"/>
      <c r="L271" s="104"/>
      <c r="M271" s="97"/>
      <c r="N271" s="80"/>
    </row>
    <row r="272" spans="1:15" s="15" customFormat="1" x14ac:dyDescent="0.25">
      <c r="D272" s="88"/>
      <c r="E272" s="44"/>
      <c r="G272" s="44"/>
      <c r="H272" s="89"/>
      <c r="I272" s="44"/>
      <c r="L272" s="104"/>
      <c r="M272" s="97"/>
      <c r="N272" s="80"/>
    </row>
    <row r="273" spans="4:14" s="15" customFormat="1" x14ac:dyDescent="0.25">
      <c r="D273" s="88"/>
      <c r="E273" s="44"/>
      <c r="G273" s="44"/>
      <c r="H273" s="89"/>
      <c r="I273" s="44"/>
      <c r="L273" s="104"/>
      <c r="M273" s="97"/>
      <c r="N273" s="80"/>
    </row>
    <row r="274" spans="4:14" s="15" customFormat="1" x14ac:dyDescent="0.25">
      <c r="D274" s="88"/>
      <c r="E274" s="44"/>
      <c r="G274" s="44"/>
      <c r="H274" s="89"/>
      <c r="I274" s="44"/>
      <c r="L274" s="104"/>
      <c r="M274" s="97"/>
      <c r="N274" s="80"/>
    </row>
    <row r="275" spans="4:14" s="15" customFormat="1" x14ac:dyDescent="0.25">
      <c r="D275" s="88"/>
      <c r="E275" s="44"/>
      <c r="G275" s="44"/>
      <c r="H275" s="89"/>
      <c r="I275" s="44"/>
      <c r="L275" s="104"/>
      <c r="M275" s="97"/>
      <c r="N275" s="80"/>
    </row>
    <row r="276" spans="4:14" s="15" customFormat="1" x14ac:dyDescent="0.25">
      <c r="D276" s="88"/>
      <c r="E276" s="44"/>
      <c r="G276" s="44"/>
      <c r="H276" s="89"/>
      <c r="I276" s="44"/>
      <c r="L276" s="104"/>
      <c r="M276" s="97"/>
      <c r="N276" s="80"/>
    </row>
    <row r="277" spans="4:14" s="15" customFormat="1" x14ac:dyDescent="0.25">
      <c r="D277" s="88"/>
      <c r="E277" s="44"/>
      <c r="G277" s="44"/>
      <c r="H277" s="89"/>
      <c r="I277" s="44"/>
      <c r="L277" s="104"/>
      <c r="M277" s="97"/>
      <c r="N277" s="80"/>
    </row>
    <row r="278" spans="4:14" s="15" customFormat="1" x14ac:dyDescent="0.25">
      <c r="D278" s="88"/>
      <c r="E278" s="44"/>
      <c r="G278" s="44"/>
      <c r="H278" s="89"/>
      <c r="I278" s="44"/>
      <c r="L278" s="104"/>
      <c r="M278" s="97"/>
      <c r="N278" s="80"/>
    </row>
    <row r="279" spans="4:14" s="15" customFormat="1" x14ac:dyDescent="0.25">
      <c r="D279" s="88"/>
      <c r="E279" s="44"/>
      <c r="G279" s="44"/>
      <c r="H279" s="89"/>
      <c r="I279" s="44"/>
      <c r="L279" s="104"/>
      <c r="M279" s="97"/>
      <c r="N279" s="80"/>
    </row>
    <row r="280" spans="4:14" s="15" customFormat="1" x14ac:dyDescent="0.25">
      <c r="D280" s="88"/>
      <c r="E280" s="44"/>
      <c r="G280" s="44"/>
      <c r="H280" s="89"/>
      <c r="I280" s="44"/>
      <c r="L280" s="104"/>
      <c r="M280" s="97"/>
      <c r="N280" s="80"/>
    </row>
    <row r="281" spans="4:14" s="15" customFormat="1" x14ac:dyDescent="0.25">
      <c r="D281" s="88"/>
      <c r="E281" s="44"/>
      <c r="G281" s="44"/>
      <c r="H281" s="89"/>
      <c r="I281" s="44"/>
      <c r="L281" s="104"/>
      <c r="M281" s="97"/>
      <c r="N281" s="80"/>
    </row>
    <row r="282" spans="4:14" s="15" customFormat="1" x14ac:dyDescent="0.25">
      <c r="D282" s="88"/>
      <c r="E282" s="44"/>
      <c r="G282" s="44"/>
      <c r="H282" s="89"/>
      <c r="I282" s="44"/>
      <c r="L282" s="104"/>
      <c r="M282" s="97"/>
      <c r="N282" s="80"/>
    </row>
    <row r="283" spans="4:14" s="15" customFormat="1" x14ac:dyDescent="0.25">
      <c r="D283" s="88"/>
      <c r="E283" s="44"/>
      <c r="G283" s="44"/>
      <c r="H283" s="89"/>
      <c r="I283" s="44"/>
      <c r="L283" s="104"/>
      <c r="M283" s="97"/>
      <c r="N283" s="80"/>
    </row>
    <row r="284" spans="4:14" s="15" customFormat="1" x14ac:dyDescent="0.25">
      <c r="D284" s="88"/>
      <c r="E284" s="44"/>
      <c r="G284" s="44"/>
      <c r="H284" s="89"/>
      <c r="I284" s="44"/>
      <c r="L284" s="104"/>
      <c r="M284" s="97"/>
      <c r="N284" s="80"/>
    </row>
    <row r="285" spans="4:14" s="15" customFormat="1" x14ac:dyDescent="0.25">
      <c r="D285" s="88"/>
      <c r="E285" s="44"/>
      <c r="G285" s="44"/>
      <c r="H285" s="89"/>
      <c r="I285" s="44"/>
      <c r="L285" s="104"/>
      <c r="M285" s="97"/>
      <c r="N285" s="80"/>
    </row>
    <row r="286" spans="4:14" s="15" customFormat="1" x14ac:dyDescent="0.25">
      <c r="D286" s="88"/>
      <c r="E286" s="44"/>
      <c r="G286" s="44"/>
      <c r="H286" s="89"/>
      <c r="I286" s="44"/>
      <c r="L286" s="104"/>
      <c r="M286" s="97"/>
      <c r="N286" s="80"/>
    </row>
    <row r="287" spans="4:14" s="15" customFormat="1" x14ac:dyDescent="0.25">
      <c r="D287" s="88"/>
      <c r="E287" s="44"/>
      <c r="G287" s="44"/>
      <c r="H287" s="89"/>
      <c r="I287" s="44"/>
      <c r="L287" s="104"/>
      <c r="M287" s="97"/>
      <c r="N287" s="80"/>
    </row>
    <row r="288" spans="4:14" s="15" customFormat="1" x14ac:dyDescent="0.25">
      <c r="D288" s="88"/>
      <c r="E288" s="44"/>
      <c r="G288" s="44"/>
      <c r="H288" s="89"/>
      <c r="I288" s="44"/>
      <c r="L288" s="104"/>
      <c r="M288" s="97"/>
      <c r="N288" s="80"/>
    </row>
    <row r="289" spans="4:14" s="15" customFormat="1" x14ac:dyDescent="0.25">
      <c r="D289" s="88"/>
      <c r="E289" s="44"/>
      <c r="G289" s="44"/>
      <c r="H289" s="89"/>
      <c r="I289" s="44"/>
      <c r="L289" s="104"/>
      <c r="M289" s="97"/>
      <c r="N289" s="80"/>
    </row>
    <row r="290" spans="4:14" s="15" customFormat="1" x14ac:dyDescent="0.25">
      <c r="D290" s="88"/>
      <c r="E290" s="44"/>
      <c r="G290" s="44"/>
      <c r="H290" s="89"/>
      <c r="I290" s="44"/>
      <c r="L290" s="104"/>
      <c r="M290" s="97"/>
      <c r="N290" s="80"/>
    </row>
    <row r="291" spans="4:14" s="15" customFormat="1" x14ac:dyDescent="0.25">
      <c r="D291" s="88"/>
      <c r="E291" s="44"/>
      <c r="G291" s="44"/>
      <c r="H291" s="89"/>
      <c r="I291" s="44"/>
      <c r="L291" s="104"/>
      <c r="M291" s="97"/>
      <c r="N291" s="80"/>
    </row>
    <row r="292" spans="4:14" s="15" customFormat="1" x14ac:dyDescent="0.25">
      <c r="D292" s="88"/>
      <c r="E292" s="44"/>
      <c r="G292" s="44"/>
      <c r="H292" s="89"/>
      <c r="I292" s="44"/>
      <c r="L292" s="104"/>
      <c r="M292" s="97"/>
      <c r="N292" s="80"/>
    </row>
    <row r="293" spans="4:14" s="15" customFormat="1" x14ac:dyDescent="0.25">
      <c r="D293" s="88"/>
      <c r="E293" s="44"/>
      <c r="G293" s="44"/>
      <c r="H293" s="89"/>
      <c r="I293" s="44"/>
      <c r="L293" s="104"/>
      <c r="M293" s="97"/>
      <c r="N293" s="80"/>
    </row>
    <row r="294" spans="4:14" s="15" customFormat="1" x14ac:dyDescent="0.25">
      <c r="D294" s="88"/>
      <c r="E294" s="44"/>
      <c r="G294" s="44"/>
      <c r="H294" s="89"/>
      <c r="I294" s="44"/>
      <c r="L294" s="104"/>
      <c r="M294" s="97"/>
      <c r="N294" s="80"/>
    </row>
    <row r="295" spans="4:14" s="15" customFormat="1" x14ac:dyDescent="0.25">
      <c r="D295" s="88"/>
      <c r="E295" s="44"/>
      <c r="G295" s="44"/>
      <c r="H295" s="89"/>
      <c r="I295" s="44"/>
      <c r="L295" s="104"/>
      <c r="M295" s="97"/>
      <c r="N295" s="80"/>
    </row>
    <row r="296" spans="4:14" s="15" customFormat="1" x14ac:dyDescent="0.25">
      <c r="D296" s="88"/>
      <c r="E296" s="44"/>
      <c r="G296" s="44"/>
      <c r="H296" s="89"/>
      <c r="I296" s="44"/>
      <c r="L296" s="104"/>
      <c r="M296" s="97"/>
      <c r="N296" s="80"/>
    </row>
    <row r="297" spans="4:14" s="15" customFormat="1" x14ac:dyDescent="0.25">
      <c r="D297" s="88"/>
      <c r="E297" s="44"/>
      <c r="G297" s="44"/>
      <c r="H297" s="89"/>
      <c r="I297" s="44"/>
      <c r="L297" s="104"/>
      <c r="M297" s="97"/>
      <c r="N297" s="80"/>
    </row>
    <row r="298" spans="4:14" s="15" customFormat="1" x14ac:dyDescent="0.25">
      <c r="D298" s="88"/>
      <c r="E298" s="44"/>
      <c r="G298" s="44"/>
      <c r="H298" s="89"/>
      <c r="I298" s="44"/>
      <c r="L298" s="104"/>
      <c r="M298" s="97"/>
      <c r="N298" s="80"/>
    </row>
    <row r="299" spans="4:14" s="15" customFormat="1" x14ac:dyDescent="0.25">
      <c r="D299" s="88"/>
      <c r="E299" s="44"/>
      <c r="G299" s="44"/>
      <c r="H299" s="89"/>
      <c r="I299" s="44"/>
      <c r="L299" s="104"/>
      <c r="M299" s="97"/>
      <c r="N299" s="80"/>
    </row>
    <row r="300" spans="4:14" s="15" customFormat="1" x14ac:dyDescent="0.25">
      <c r="D300" s="88"/>
      <c r="E300" s="44"/>
      <c r="G300" s="44"/>
      <c r="H300" s="89"/>
      <c r="I300" s="44"/>
      <c r="L300" s="104"/>
      <c r="M300" s="97"/>
      <c r="N300" s="80"/>
    </row>
    <row r="301" spans="4:14" s="15" customFormat="1" x14ac:dyDescent="0.25">
      <c r="D301" s="88"/>
      <c r="E301" s="44"/>
      <c r="G301" s="44"/>
      <c r="H301" s="89"/>
      <c r="I301" s="44"/>
      <c r="L301" s="104"/>
      <c r="M301" s="97"/>
      <c r="N301" s="80"/>
    </row>
    <row r="302" spans="4:14" s="15" customFormat="1" x14ac:dyDescent="0.25">
      <c r="D302" s="88"/>
      <c r="E302" s="44"/>
      <c r="G302" s="44"/>
      <c r="H302" s="89"/>
      <c r="I302" s="44"/>
      <c r="L302" s="104"/>
      <c r="M302" s="97"/>
      <c r="N302" s="80"/>
    </row>
    <row r="303" spans="4:14" s="15" customFormat="1" x14ac:dyDescent="0.25">
      <c r="D303" s="88"/>
      <c r="E303" s="44"/>
      <c r="G303" s="44"/>
      <c r="H303" s="89"/>
      <c r="I303" s="44"/>
      <c r="L303" s="104"/>
      <c r="M303" s="97"/>
      <c r="N303" s="80"/>
    </row>
    <row r="304" spans="4:14" s="15" customFormat="1" x14ac:dyDescent="0.25">
      <c r="D304" s="88"/>
      <c r="E304" s="44"/>
      <c r="G304" s="44"/>
      <c r="H304" s="89"/>
      <c r="I304" s="44"/>
      <c r="L304" s="104"/>
      <c r="M304" s="97"/>
      <c r="N304" s="80"/>
    </row>
    <row r="305" spans="4:14" s="15" customFormat="1" x14ac:dyDescent="0.25">
      <c r="D305" s="88"/>
      <c r="E305" s="44"/>
      <c r="G305" s="44"/>
      <c r="H305" s="89"/>
      <c r="I305" s="44"/>
      <c r="L305" s="104"/>
      <c r="M305" s="97"/>
      <c r="N305" s="80"/>
    </row>
    <row r="306" spans="4:14" s="15" customFormat="1" x14ac:dyDescent="0.25">
      <c r="D306" s="88"/>
      <c r="E306" s="44"/>
      <c r="G306" s="44"/>
      <c r="H306" s="89"/>
      <c r="I306" s="44"/>
      <c r="L306" s="104"/>
      <c r="M306" s="97"/>
      <c r="N306" s="80"/>
    </row>
    <row r="307" spans="4:14" s="15" customFormat="1" x14ac:dyDescent="0.25">
      <c r="D307" s="88"/>
      <c r="E307" s="44"/>
      <c r="G307" s="44"/>
      <c r="H307" s="89"/>
      <c r="I307" s="44"/>
      <c r="L307" s="104"/>
      <c r="M307" s="97"/>
      <c r="N307" s="80"/>
    </row>
    <row r="308" spans="4:14" s="15" customFormat="1" x14ac:dyDescent="0.25">
      <c r="D308" s="88"/>
      <c r="E308" s="44"/>
      <c r="G308" s="44"/>
      <c r="H308" s="89"/>
      <c r="I308" s="44"/>
      <c r="L308" s="104"/>
      <c r="M308" s="97"/>
      <c r="N308" s="80"/>
    </row>
    <row r="309" spans="4:14" s="15" customFormat="1" x14ac:dyDescent="0.25">
      <c r="D309" s="88"/>
      <c r="E309" s="44"/>
      <c r="G309" s="44"/>
      <c r="H309" s="89"/>
      <c r="I309" s="44"/>
      <c r="L309" s="104"/>
      <c r="M309" s="97"/>
      <c r="N309" s="80"/>
    </row>
    <row r="310" spans="4:14" s="15" customFormat="1" x14ac:dyDescent="0.25">
      <c r="D310" s="88"/>
      <c r="E310" s="44"/>
      <c r="G310" s="44"/>
      <c r="H310" s="89"/>
      <c r="I310" s="44"/>
      <c r="L310" s="104"/>
      <c r="M310" s="97"/>
      <c r="N310" s="80"/>
    </row>
    <row r="311" spans="4:14" s="15" customFormat="1" x14ac:dyDescent="0.25">
      <c r="D311" s="88"/>
      <c r="E311" s="44"/>
      <c r="G311" s="44"/>
      <c r="H311" s="89"/>
      <c r="I311" s="44"/>
      <c r="L311" s="104"/>
      <c r="M311" s="97"/>
      <c r="N311" s="80"/>
    </row>
    <row r="312" spans="4:14" s="15" customFormat="1" x14ac:dyDescent="0.25">
      <c r="D312" s="88"/>
      <c r="E312" s="44"/>
      <c r="G312" s="44"/>
      <c r="H312" s="89"/>
      <c r="I312" s="44"/>
      <c r="L312" s="104"/>
      <c r="M312" s="97"/>
      <c r="N312" s="80"/>
    </row>
    <row r="313" spans="4:14" s="15" customFormat="1" x14ac:dyDescent="0.25">
      <c r="D313" s="88"/>
      <c r="E313" s="44"/>
      <c r="G313" s="44"/>
      <c r="H313" s="89"/>
      <c r="I313" s="44"/>
      <c r="L313" s="104"/>
      <c r="M313" s="97"/>
      <c r="N313" s="80"/>
    </row>
    <row r="314" spans="4:14" s="15" customFormat="1" x14ac:dyDescent="0.25">
      <c r="D314" s="88"/>
      <c r="E314" s="44"/>
      <c r="G314" s="44"/>
      <c r="H314" s="89"/>
      <c r="I314" s="44"/>
      <c r="L314" s="104"/>
      <c r="M314" s="97"/>
      <c r="N314" s="80"/>
    </row>
    <row r="315" spans="4:14" s="15" customFormat="1" x14ac:dyDescent="0.25">
      <c r="D315" s="88"/>
      <c r="E315" s="44"/>
      <c r="G315" s="44"/>
      <c r="H315" s="89"/>
      <c r="I315" s="44"/>
      <c r="L315" s="104"/>
      <c r="M315" s="97"/>
      <c r="N315" s="80"/>
    </row>
    <row r="316" spans="4:14" s="15" customFormat="1" x14ac:dyDescent="0.25">
      <c r="D316" s="88"/>
      <c r="E316" s="44"/>
      <c r="G316" s="44"/>
      <c r="H316" s="89"/>
      <c r="I316" s="44"/>
      <c r="L316" s="104"/>
      <c r="M316" s="97"/>
      <c r="N316" s="80"/>
    </row>
    <row r="317" spans="4:14" s="15" customFormat="1" x14ac:dyDescent="0.25">
      <c r="D317" s="88"/>
      <c r="E317" s="44"/>
      <c r="G317" s="44"/>
      <c r="H317" s="89"/>
      <c r="I317" s="44"/>
      <c r="L317" s="104"/>
      <c r="M317" s="97"/>
      <c r="N317" s="80"/>
    </row>
    <row r="318" spans="4:14" s="15" customFormat="1" x14ac:dyDescent="0.25">
      <c r="D318" s="88"/>
      <c r="E318" s="44"/>
      <c r="G318" s="44"/>
      <c r="H318" s="89"/>
      <c r="I318" s="44"/>
      <c r="L318" s="104"/>
      <c r="M318" s="97"/>
      <c r="N318" s="80"/>
    </row>
    <row r="319" spans="4:14" s="15" customFormat="1" x14ac:dyDescent="0.25">
      <c r="D319" s="88"/>
      <c r="E319" s="44"/>
      <c r="G319" s="44"/>
      <c r="H319" s="89"/>
      <c r="I319" s="44"/>
      <c r="L319" s="104"/>
      <c r="M319" s="97"/>
      <c r="N319" s="80"/>
    </row>
    <row r="320" spans="4:14" s="15" customFormat="1" x14ac:dyDescent="0.25">
      <c r="D320" s="88"/>
      <c r="E320" s="44"/>
      <c r="G320" s="44"/>
      <c r="H320" s="89"/>
      <c r="I320" s="44"/>
      <c r="L320" s="104"/>
      <c r="M320" s="97"/>
      <c r="N320" s="80"/>
    </row>
    <row r="321" spans="4:14" s="15" customFormat="1" x14ac:dyDescent="0.25">
      <c r="D321" s="88"/>
      <c r="E321" s="44"/>
      <c r="G321" s="44"/>
      <c r="H321" s="89"/>
      <c r="I321" s="44"/>
      <c r="L321" s="104"/>
      <c r="M321" s="97"/>
      <c r="N321" s="80"/>
    </row>
    <row r="322" spans="4:14" s="15" customFormat="1" x14ac:dyDescent="0.25">
      <c r="D322" s="88"/>
      <c r="E322" s="44"/>
      <c r="G322" s="44"/>
      <c r="H322" s="89"/>
      <c r="I322" s="44"/>
      <c r="L322" s="104"/>
      <c r="M322" s="97"/>
      <c r="N322" s="80"/>
    </row>
    <row r="323" spans="4:14" s="15" customFormat="1" x14ac:dyDescent="0.25">
      <c r="D323" s="88"/>
      <c r="E323" s="44"/>
      <c r="G323" s="44"/>
      <c r="H323" s="89"/>
      <c r="I323" s="44"/>
      <c r="L323" s="104"/>
      <c r="M323" s="97"/>
      <c r="N323" s="80"/>
    </row>
    <row r="324" spans="4:14" s="15" customFormat="1" x14ac:dyDescent="0.25">
      <c r="D324" s="88"/>
      <c r="E324" s="44"/>
      <c r="G324" s="44"/>
      <c r="H324" s="89"/>
      <c r="I324" s="44"/>
      <c r="L324" s="104"/>
      <c r="M324" s="97"/>
      <c r="N324" s="80"/>
    </row>
    <row r="325" spans="4:14" s="15" customFormat="1" x14ac:dyDescent="0.25">
      <c r="D325" s="88"/>
      <c r="E325" s="44"/>
      <c r="G325" s="44"/>
      <c r="H325" s="89"/>
      <c r="I325" s="44"/>
      <c r="L325" s="104"/>
      <c r="M325" s="97"/>
      <c r="N325" s="80"/>
    </row>
    <row r="326" spans="4:14" s="15" customFormat="1" x14ac:dyDescent="0.25">
      <c r="D326" s="88"/>
      <c r="E326" s="44"/>
      <c r="G326" s="44"/>
      <c r="H326" s="89"/>
      <c r="I326" s="44"/>
      <c r="L326" s="104"/>
      <c r="M326" s="97"/>
      <c r="N326" s="80"/>
    </row>
    <row r="327" spans="4:14" s="15" customFormat="1" x14ac:dyDescent="0.25">
      <c r="D327" s="88"/>
      <c r="E327" s="44"/>
      <c r="G327" s="44"/>
      <c r="H327" s="89"/>
      <c r="I327" s="44"/>
      <c r="L327" s="104"/>
      <c r="M327" s="97"/>
      <c r="N327" s="80"/>
    </row>
    <row r="328" spans="4:14" s="15" customFormat="1" x14ac:dyDescent="0.25">
      <c r="D328" s="88"/>
      <c r="E328" s="44"/>
      <c r="G328" s="44"/>
      <c r="H328" s="89"/>
      <c r="I328" s="44"/>
      <c r="L328" s="104"/>
      <c r="M328" s="97"/>
      <c r="N328" s="80"/>
    </row>
    <row r="329" spans="4:14" s="15" customFormat="1" x14ac:dyDescent="0.25">
      <c r="D329" s="88"/>
      <c r="E329" s="44"/>
      <c r="G329" s="44"/>
      <c r="H329" s="89"/>
      <c r="I329" s="44"/>
      <c r="L329" s="104"/>
      <c r="M329" s="97"/>
      <c r="N329" s="80"/>
    </row>
    <row r="330" spans="4:14" s="15" customFormat="1" x14ac:dyDescent="0.25">
      <c r="D330" s="88"/>
      <c r="E330" s="44"/>
      <c r="G330" s="44"/>
      <c r="H330" s="89"/>
      <c r="I330" s="44"/>
      <c r="L330" s="104"/>
      <c r="M330" s="97"/>
      <c r="N330" s="80"/>
    </row>
    <row r="331" spans="4:14" s="15" customFormat="1" x14ac:dyDescent="0.25">
      <c r="D331" s="88"/>
      <c r="E331" s="44"/>
      <c r="G331" s="44"/>
      <c r="H331" s="89"/>
      <c r="I331" s="44"/>
      <c r="L331" s="104"/>
      <c r="M331" s="97"/>
      <c r="N331" s="80"/>
    </row>
    <row r="332" spans="4:14" s="15" customFormat="1" x14ac:dyDescent="0.25">
      <c r="D332" s="88"/>
      <c r="E332" s="44"/>
      <c r="G332" s="44"/>
      <c r="H332" s="89"/>
      <c r="I332" s="44"/>
      <c r="L332" s="104"/>
      <c r="M332" s="97"/>
      <c r="N332" s="80"/>
    </row>
    <row r="333" spans="4:14" s="15" customFormat="1" x14ac:dyDescent="0.25">
      <c r="D333" s="88"/>
      <c r="E333" s="44"/>
      <c r="G333" s="44"/>
      <c r="H333" s="89"/>
      <c r="I333" s="44"/>
      <c r="L333" s="104"/>
      <c r="M333" s="97"/>
      <c r="N333" s="80"/>
    </row>
    <row r="334" spans="4:14" s="15" customFormat="1" x14ac:dyDescent="0.25">
      <c r="D334" s="88"/>
      <c r="E334" s="44"/>
      <c r="G334" s="44"/>
      <c r="H334" s="89"/>
      <c r="I334" s="44"/>
      <c r="L334" s="104"/>
      <c r="M334" s="97"/>
      <c r="N334" s="80"/>
    </row>
    <row r="335" spans="4:14" s="15" customFormat="1" x14ac:dyDescent="0.25">
      <c r="D335" s="88"/>
      <c r="E335" s="44"/>
      <c r="G335" s="44"/>
      <c r="H335" s="89"/>
      <c r="I335" s="44"/>
      <c r="L335" s="104"/>
      <c r="M335" s="97"/>
      <c r="N335" s="80"/>
    </row>
    <row r="336" spans="4:14" s="15" customFormat="1" x14ac:dyDescent="0.25">
      <c r="D336" s="88"/>
      <c r="E336" s="44"/>
      <c r="G336" s="44"/>
      <c r="H336" s="89"/>
      <c r="I336" s="44"/>
      <c r="L336" s="104"/>
      <c r="M336" s="97"/>
      <c r="N336" s="80"/>
    </row>
    <row r="337" spans="4:14" s="15" customFormat="1" x14ac:dyDescent="0.25">
      <c r="D337" s="88"/>
      <c r="E337" s="44"/>
      <c r="G337" s="44"/>
      <c r="H337" s="89"/>
      <c r="I337" s="44"/>
      <c r="L337" s="104"/>
      <c r="M337" s="97"/>
      <c r="N337" s="80"/>
    </row>
    <row r="338" spans="4:14" s="15" customFormat="1" x14ac:dyDescent="0.25">
      <c r="D338" s="88"/>
      <c r="E338" s="44"/>
      <c r="G338" s="44"/>
      <c r="H338" s="89"/>
      <c r="I338" s="44"/>
      <c r="L338" s="104"/>
      <c r="M338" s="97"/>
      <c r="N338" s="80"/>
    </row>
    <row r="339" spans="4:14" s="15" customFormat="1" x14ac:dyDescent="0.25">
      <c r="D339" s="88"/>
      <c r="E339" s="44"/>
      <c r="G339" s="44"/>
      <c r="H339" s="89"/>
      <c r="I339" s="44"/>
      <c r="L339" s="104"/>
      <c r="M339" s="97"/>
      <c r="N339" s="80"/>
    </row>
    <row r="340" spans="4:14" s="15" customFormat="1" x14ac:dyDescent="0.25">
      <c r="D340" s="88"/>
      <c r="E340" s="44"/>
      <c r="G340" s="44"/>
      <c r="H340" s="89"/>
      <c r="I340" s="44"/>
      <c r="L340" s="104"/>
      <c r="M340" s="97"/>
      <c r="N340" s="80"/>
    </row>
    <row r="341" spans="4:14" s="15" customFormat="1" x14ac:dyDescent="0.25">
      <c r="D341" s="88"/>
      <c r="E341" s="44"/>
      <c r="G341" s="44"/>
      <c r="H341" s="89"/>
      <c r="I341" s="44"/>
      <c r="L341" s="104"/>
      <c r="M341" s="97"/>
      <c r="N341" s="80"/>
    </row>
    <row r="342" spans="4:14" s="15" customFormat="1" x14ac:dyDescent="0.25">
      <c r="D342" s="88"/>
      <c r="E342" s="44"/>
      <c r="G342" s="44"/>
      <c r="H342" s="89"/>
      <c r="I342" s="44"/>
      <c r="L342" s="104"/>
      <c r="M342" s="97"/>
      <c r="N342" s="80"/>
    </row>
    <row r="343" spans="4:14" s="15" customFormat="1" x14ac:dyDescent="0.25">
      <c r="D343" s="88"/>
      <c r="E343" s="44"/>
      <c r="G343" s="44"/>
      <c r="H343" s="89"/>
      <c r="I343" s="44"/>
      <c r="L343" s="104"/>
      <c r="M343" s="97"/>
      <c r="N343" s="80"/>
    </row>
    <row r="344" spans="4:14" s="15" customFormat="1" x14ac:dyDescent="0.25">
      <c r="D344" s="88"/>
      <c r="E344" s="44"/>
      <c r="G344" s="44"/>
      <c r="H344" s="89"/>
      <c r="I344" s="44"/>
      <c r="L344" s="104"/>
      <c r="M344" s="97"/>
      <c r="N344" s="80"/>
    </row>
    <row r="345" spans="4:14" s="15" customFormat="1" x14ac:dyDescent="0.25">
      <c r="D345" s="88"/>
      <c r="E345" s="44"/>
      <c r="G345" s="44"/>
      <c r="H345" s="89"/>
      <c r="I345" s="44"/>
      <c r="L345" s="104"/>
      <c r="M345" s="97"/>
      <c r="N345" s="80"/>
    </row>
    <row r="346" spans="4:14" s="15" customFormat="1" x14ac:dyDescent="0.25">
      <c r="D346" s="88"/>
      <c r="E346" s="44"/>
      <c r="G346" s="44"/>
      <c r="H346" s="89"/>
      <c r="I346" s="44"/>
      <c r="L346" s="104"/>
      <c r="M346" s="97"/>
      <c r="N346" s="80"/>
    </row>
    <row r="347" spans="4:14" s="15" customFormat="1" x14ac:dyDescent="0.25">
      <c r="D347" s="88"/>
      <c r="E347" s="44"/>
      <c r="G347" s="44"/>
      <c r="H347" s="89"/>
      <c r="I347" s="44"/>
      <c r="L347" s="104"/>
      <c r="M347" s="97"/>
      <c r="N347" s="80"/>
    </row>
    <row r="348" spans="4:14" s="15" customFormat="1" x14ac:dyDescent="0.25">
      <c r="D348" s="88"/>
      <c r="E348" s="44"/>
      <c r="G348" s="44"/>
      <c r="H348" s="89"/>
      <c r="I348" s="44"/>
      <c r="L348" s="104"/>
      <c r="M348" s="97"/>
      <c r="N348" s="80"/>
    </row>
    <row r="349" spans="4:14" s="15" customFormat="1" x14ac:dyDescent="0.25">
      <c r="D349" s="88"/>
      <c r="E349" s="44"/>
      <c r="G349" s="44"/>
      <c r="H349" s="89"/>
      <c r="I349" s="44"/>
      <c r="L349" s="104"/>
      <c r="M349" s="97"/>
      <c r="N349" s="80"/>
    </row>
    <row r="350" spans="4:14" s="15" customFormat="1" x14ac:dyDescent="0.25">
      <c r="D350" s="88"/>
      <c r="E350" s="44"/>
      <c r="G350" s="44"/>
      <c r="H350" s="89"/>
      <c r="I350" s="44"/>
      <c r="L350" s="104"/>
      <c r="M350" s="97"/>
      <c r="N350" s="80"/>
    </row>
    <row r="351" spans="4:14" s="15" customFormat="1" x14ac:dyDescent="0.25">
      <c r="D351" s="88"/>
      <c r="E351" s="44"/>
      <c r="G351" s="44"/>
      <c r="H351" s="89"/>
      <c r="I351" s="44"/>
      <c r="L351" s="104"/>
      <c r="M351" s="97"/>
      <c r="N351" s="80"/>
    </row>
    <row r="352" spans="4:14" s="15" customFormat="1" x14ac:dyDescent="0.25">
      <c r="D352" s="88"/>
      <c r="E352" s="44"/>
      <c r="G352" s="44"/>
      <c r="H352" s="89"/>
      <c r="I352" s="44"/>
      <c r="L352" s="104"/>
      <c r="M352" s="97"/>
      <c r="N352" s="80"/>
    </row>
    <row r="353" spans="4:14" s="15" customFormat="1" x14ac:dyDescent="0.25">
      <c r="D353" s="88"/>
      <c r="E353" s="44"/>
      <c r="G353" s="44"/>
      <c r="H353" s="89"/>
      <c r="I353" s="44"/>
      <c r="L353" s="104"/>
      <c r="M353" s="97"/>
      <c r="N353" s="80"/>
    </row>
    <row r="354" spans="4:14" s="15" customFormat="1" x14ac:dyDescent="0.25">
      <c r="D354" s="88"/>
      <c r="E354" s="44"/>
      <c r="G354" s="44"/>
      <c r="H354" s="89"/>
      <c r="I354" s="44"/>
      <c r="L354" s="104"/>
      <c r="M354" s="97"/>
      <c r="N354" s="80"/>
    </row>
    <row r="355" spans="4:14" s="15" customFormat="1" x14ac:dyDescent="0.25">
      <c r="D355" s="88"/>
      <c r="E355" s="44"/>
      <c r="G355" s="44"/>
      <c r="H355" s="89"/>
      <c r="I355" s="44"/>
      <c r="L355" s="104"/>
      <c r="M355" s="97"/>
      <c r="N355" s="80"/>
    </row>
    <row r="356" spans="4:14" s="15" customFormat="1" x14ac:dyDescent="0.25">
      <c r="D356" s="88"/>
      <c r="E356" s="44"/>
      <c r="G356" s="44"/>
      <c r="H356" s="89"/>
      <c r="I356" s="44"/>
      <c r="L356" s="104"/>
      <c r="M356" s="97"/>
      <c r="N356" s="80"/>
    </row>
    <row r="357" spans="4:14" s="15" customFormat="1" x14ac:dyDescent="0.25">
      <c r="D357" s="88"/>
      <c r="E357" s="44"/>
      <c r="G357" s="44"/>
      <c r="H357" s="89"/>
      <c r="I357" s="44"/>
      <c r="L357" s="104"/>
      <c r="M357" s="97"/>
      <c r="N357" s="80"/>
    </row>
    <row r="358" spans="4:14" s="15" customFormat="1" x14ac:dyDescent="0.25">
      <c r="D358" s="88"/>
      <c r="E358" s="44"/>
      <c r="G358" s="44"/>
      <c r="H358" s="89"/>
      <c r="I358" s="44"/>
      <c r="L358" s="104"/>
      <c r="M358" s="97"/>
      <c r="N358" s="80"/>
    </row>
    <row r="359" spans="4:14" s="15" customFormat="1" x14ac:dyDescent="0.25">
      <c r="D359" s="88"/>
      <c r="E359" s="44"/>
      <c r="G359" s="44"/>
      <c r="H359" s="89"/>
      <c r="I359" s="44"/>
      <c r="L359" s="104"/>
      <c r="M359" s="97"/>
      <c r="N359" s="80"/>
    </row>
    <row r="360" spans="4:14" s="15" customFormat="1" x14ac:dyDescent="0.25">
      <c r="D360" s="88"/>
      <c r="E360" s="44"/>
      <c r="G360" s="44"/>
      <c r="H360" s="89"/>
      <c r="I360" s="44"/>
      <c r="L360" s="104"/>
      <c r="M360" s="97"/>
      <c r="N360" s="80"/>
    </row>
    <row r="361" spans="4:14" s="15" customFormat="1" x14ac:dyDescent="0.25">
      <c r="D361" s="88"/>
      <c r="E361" s="44"/>
      <c r="G361" s="44"/>
      <c r="H361" s="89"/>
      <c r="I361" s="44"/>
      <c r="L361" s="104"/>
      <c r="M361" s="97"/>
      <c r="N361" s="80"/>
    </row>
    <row r="362" spans="4:14" s="15" customFormat="1" x14ac:dyDescent="0.25">
      <c r="D362" s="88"/>
      <c r="E362" s="44"/>
      <c r="G362" s="44"/>
      <c r="H362" s="89"/>
      <c r="I362" s="44"/>
      <c r="L362" s="104"/>
      <c r="M362" s="97"/>
      <c r="N362" s="80"/>
    </row>
    <row r="363" spans="4:14" s="15" customFormat="1" x14ac:dyDescent="0.25">
      <c r="D363" s="88"/>
      <c r="E363" s="44"/>
      <c r="G363" s="44"/>
      <c r="H363" s="89"/>
      <c r="I363" s="44"/>
      <c r="L363" s="104"/>
      <c r="M363" s="97"/>
      <c r="N363" s="80"/>
    </row>
    <row r="364" spans="4:14" s="15" customFormat="1" x14ac:dyDescent="0.25">
      <c r="D364" s="88"/>
      <c r="E364" s="44"/>
      <c r="G364" s="44"/>
      <c r="H364" s="89"/>
      <c r="I364" s="44"/>
      <c r="L364" s="104"/>
      <c r="M364" s="97"/>
      <c r="N364" s="80"/>
    </row>
    <row r="365" spans="4:14" s="15" customFormat="1" x14ac:dyDescent="0.25">
      <c r="D365" s="88"/>
      <c r="E365" s="44"/>
      <c r="G365" s="44"/>
      <c r="H365" s="89"/>
      <c r="I365" s="44"/>
      <c r="L365" s="104"/>
      <c r="M365" s="97"/>
      <c r="N365" s="80"/>
    </row>
    <row r="366" spans="4:14" s="15" customFormat="1" x14ac:dyDescent="0.25">
      <c r="D366" s="88"/>
      <c r="E366" s="44"/>
      <c r="G366" s="44"/>
      <c r="H366" s="89"/>
      <c r="I366" s="44"/>
      <c r="L366" s="104"/>
      <c r="M366" s="97"/>
      <c r="N366" s="80"/>
    </row>
    <row r="367" spans="4:14" s="15" customFormat="1" x14ac:dyDescent="0.25">
      <c r="D367" s="88"/>
      <c r="E367" s="44"/>
      <c r="G367" s="44"/>
      <c r="H367" s="89"/>
      <c r="I367" s="44"/>
      <c r="L367" s="104"/>
      <c r="M367" s="97"/>
      <c r="N367" s="80"/>
    </row>
    <row r="368" spans="4:14" s="15" customFormat="1" x14ac:dyDescent="0.25">
      <c r="D368" s="88"/>
      <c r="E368" s="44"/>
      <c r="G368" s="44"/>
      <c r="H368" s="89"/>
      <c r="I368" s="44"/>
      <c r="L368" s="104"/>
      <c r="M368" s="97"/>
      <c r="N368" s="80"/>
    </row>
    <row r="369" spans="4:14" s="15" customFormat="1" x14ac:dyDescent="0.25">
      <c r="D369" s="88"/>
      <c r="E369" s="44"/>
      <c r="G369" s="44"/>
      <c r="H369" s="89"/>
      <c r="I369" s="44"/>
      <c r="L369" s="104"/>
      <c r="M369" s="97"/>
      <c r="N369" s="80"/>
    </row>
    <row r="370" spans="4:14" s="15" customFormat="1" x14ac:dyDescent="0.25">
      <c r="D370" s="88"/>
      <c r="E370" s="44"/>
      <c r="G370" s="44"/>
      <c r="H370" s="89"/>
      <c r="I370" s="44"/>
      <c r="L370" s="104"/>
      <c r="M370" s="97"/>
      <c r="N370" s="80"/>
    </row>
    <row r="371" spans="4:14" s="15" customFormat="1" x14ac:dyDescent="0.25">
      <c r="D371" s="88"/>
      <c r="E371" s="44"/>
      <c r="G371" s="44"/>
      <c r="H371" s="89"/>
      <c r="I371" s="44"/>
      <c r="L371" s="104"/>
      <c r="M371" s="97"/>
      <c r="N371" s="80"/>
    </row>
    <row r="372" spans="4:14" s="15" customFormat="1" x14ac:dyDescent="0.25">
      <c r="D372" s="88"/>
      <c r="E372" s="44"/>
      <c r="G372" s="44"/>
      <c r="H372" s="89"/>
      <c r="I372" s="44"/>
      <c r="L372" s="104"/>
      <c r="M372" s="97"/>
      <c r="N372" s="80"/>
    </row>
    <row r="373" spans="4:14" s="15" customFormat="1" x14ac:dyDescent="0.25">
      <c r="D373" s="88"/>
      <c r="E373" s="44"/>
      <c r="G373" s="44"/>
      <c r="H373" s="89"/>
      <c r="I373" s="44"/>
      <c r="L373" s="104"/>
      <c r="M373" s="97"/>
      <c r="N373" s="80"/>
    </row>
    <row r="374" spans="4:14" s="15" customFormat="1" x14ac:dyDescent="0.25">
      <c r="D374" s="88"/>
      <c r="E374" s="44"/>
      <c r="G374" s="44"/>
      <c r="H374" s="89"/>
      <c r="I374" s="44"/>
      <c r="L374" s="104"/>
      <c r="M374" s="97"/>
      <c r="N374" s="80"/>
    </row>
    <row r="375" spans="4:14" s="15" customFormat="1" x14ac:dyDescent="0.25">
      <c r="D375" s="88"/>
      <c r="E375" s="44"/>
      <c r="G375" s="44"/>
      <c r="H375" s="89"/>
      <c r="I375" s="44"/>
      <c r="L375" s="104"/>
      <c r="M375" s="97"/>
      <c r="N375" s="80"/>
    </row>
    <row r="376" spans="4:14" s="15" customFormat="1" x14ac:dyDescent="0.25">
      <c r="D376" s="88"/>
      <c r="E376" s="44"/>
      <c r="G376" s="44"/>
      <c r="H376" s="89"/>
      <c r="I376" s="44"/>
      <c r="L376" s="104"/>
      <c r="M376" s="97"/>
      <c r="N376" s="80"/>
    </row>
    <row r="377" spans="4:14" s="15" customFormat="1" x14ac:dyDescent="0.25">
      <c r="D377" s="88"/>
      <c r="E377" s="44"/>
      <c r="G377" s="44"/>
      <c r="H377" s="89"/>
      <c r="I377" s="44"/>
      <c r="L377" s="104"/>
      <c r="M377" s="97"/>
      <c r="N377" s="80"/>
    </row>
    <row r="378" spans="4:14" s="15" customFormat="1" x14ac:dyDescent="0.25">
      <c r="D378" s="88"/>
      <c r="E378" s="44"/>
      <c r="G378" s="44"/>
      <c r="H378" s="89"/>
      <c r="I378" s="44"/>
      <c r="L378" s="104"/>
      <c r="M378" s="97"/>
      <c r="N378" s="80"/>
    </row>
    <row r="379" spans="4:14" s="15" customFormat="1" x14ac:dyDescent="0.25">
      <c r="D379" s="88"/>
      <c r="E379" s="44"/>
      <c r="G379" s="44"/>
      <c r="H379" s="89"/>
      <c r="I379" s="44"/>
      <c r="L379" s="104"/>
      <c r="M379" s="97"/>
      <c r="N379" s="80"/>
    </row>
    <row r="380" spans="4:14" s="15" customFormat="1" x14ac:dyDescent="0.25">
      <c r="D380" s="88"/>
      <c r="E380" s="44"/>
      <c r="G380" s="44"/>
      <c r="H380" s="89"/>
      <c r="I380" s="44"/>
      <c r="L380" s="104"/>
      <c r="M380" s="97"/>
      <c r="N380" s="80"/>
    </row>
    <row r="381" spans="4:14" s="15" customFormat="1" x14ac:dyDescent="0.25">
      <c r="D381" s="88"/>
      <c r="E381" s="44"/>
      <c r="G381" s="44"/>
      <c r="H381" s="89"/>
      <c r="I381" s="44"/>
      <c r="L381" s="104"/>
      <c r="M381" s="97"/>
      <c r="N381" s="80"/>
    </row>
    <row r="382" spans="4:14" s="15" customFormat="1" x14ac:dyDescent="0.25">
      <c r="D382" s="88"/>
      <c r="E382" s="44"/>
      <c r="G382" s="44"/>
      <c r="H382" s="89"/>
      <c r="I382" s="44"/>
      <c r="L382" s="104"/>
      <c r="M382" s="97"/>
      <c r="N382" s="80"/>
    </row>
    <row r="383" spans="4:14" s="15" customFormat="1" x14ac:dyDescent="0.25">
      <c r="D383" s="88"/>
      <c r="E383" s="44"/>
      <c r="G383" s="44"/>
      <c r="H383" s="89"/>
      <c r="I383" s="44"/>
      <c r="L383" s="104"/>
      <c r="M383" s="97"/>
      <c r="N383" s="80"/>
    </row>
    <row r="384" spans="4:14" s="15" customFormat="1" x14ac:dyDescent="0.25">
      <c r="D384" s="88"/>
      <c r="E384" s="44"/>
      <c r="G384" s="44"/>
      <c r="H384" s="89"/>
      <c r="I384" s="44"/>
      <c r="L384" s="104"/>
      <c r="M384" s="97"/>
      <c r="N384" s="80"/>
    </row>
    <row r="385" spans="4:14" s="15" customFormat="1" x14ac:dyDescent="0.25">
      <c r="D385" s="88"/>
      <c r="E385" s="44"/>
      <c r="G385" s="44"/>
      <c r="H385" s="89"/>
      <c r="I385" s="44"/>
      <c r="L385" s="104"/>
      <c r="M385" s="97"/>
      <c r="N385" s="80"/>
    </row>
    <row r="386" spans="4:14" s="15" customFormat="1" x14ac:dyDescent="0.25">
      <c r="D386" s="88"/>
      <c r="E386" s="44"/>
      <c r="G386" s="44"/>
      <c r="H386" s="89"/>
      <c r="I386" s="44"/>
      <c r="L386" s="104"/>
      <c r="M386" s="97"/>
      <c r="N386" s="80"/>
    </row>
    <row r="387" spans="4:14" s="15" customFormat="1" x14ac:dyDescent="0.25">
      <c r="D387" s="88"/>
      <c r="E387" s="44"/>
      <c r="G387" s="44"/>
      <c r="H387" s="89"/>
      <c r="I387" s="44"/>
      <c r="L387" s="104"/>
      <c r="M387" s="97"/>
      <c r="N387" s="80"/>
    </row>
    <row r="388" spans="4:14" s="15" customFormat="1" x14ac:dyDescent="0.25">
      <c r="D388" s="88"/>
      <c r="E388" s="44"/>
      <c r="G388" s="44"/>
      <c r="H388" s="89"/>
      <c r="I388" s="44"/>
      <c r="L388" s="104"/>
      <c r="M388" s="97"/>
      <c r="N388" s="80"/>
    </row>
    <row r="389" spans="4:14" s="15" customFormat="1" x14ac:dyDescent="0.25">
      <c r="D389" s="88"/>
      <c r="E389" s="44"/>
      <c r="G389" s="44"/>
      <c r="H389" s="89"/>
      <c r="I389" s="44"/>
      <c r="L389" s="104"/>
      <c r="M389" s="97"/>
      <c r="N389" s="80"/>
    </row>
    <row r="390" spans="4:14" s="15" customFormat="1" x14ac:dyDescent="0.25">
      <c r="D390" s="88"/>
      <c r="E390" s="44"/>
      <c r="G390" s="44"/>
      <c r="H390" s="89"/>
      <c r="I390" s="44"/>
      <c r="L390" s="104"/>
      <c r="M390" s="97"/>
      <c r="N390" s="80"/>
    </row>
    <row r="391" spans="4:14" s="15" customFormat="1" x14ac:dyDescent="0.25">
      <c r="D391" s="88"/>
      <c r="E391" s="44"/>
      <c r="G391" s="44"/>
      <c r="H391" s="89"/>
      <c r="I391" s="44"/>
      <c r="L391" s="104"/>
      <c r="M391" s="97"/>
      <c r="N391" s="80"/>
    </row>
    <row r="392" spans="4:14" s="15" customFormat="1" x14ac:dyDescent="0.25">
      <c r="D392" s="88"/>
      <c r="E392" s="44"/>
      <c r="G392" s="44"/>
      <c r="H392" s="89"/>
      <c r="I392" s="44"/>
      <c r="L392" s="104"/>
      <c r="M392" s="97"/>
      <c r="N392" s="80"/>
    </row>
    <row r="393" spans="4:14" s="15" customFormat="1" x14ac:dyDescent="0.25">
      <c r="D393" s="88"/>
      <c r="E393" s="44"/>
      <c r="G393" s="44"/>
      <c r="H393" s="89"/>
      <c r="I393" s="44"/>
      <c r="L393" s="104"/>
      <c r="M393" s="97"/>
      <c r="N393" s="80"/>
    </row>
    <row r="394" spans="4:14" s="15" customFormat="1" x14ac:dyDescent="0.25">
      <c r="D394" s="88"/>
      <c r="E394" s="44"/>
      <c r="G394" s="44"/>
      <c r="H394" s="89"/>
      <c r="I394" s="44"/>
      <c r="L394" s="104"/>
      <c r="M394" s="97"/>
      <c r="N394" s="80"/>
    </row>
    <row r="395" spans="4:14" s="15" customFormat="1" x14ac:dyDescent="0.25">
      <c r="D395" s="88"/>
      <c r="E395" s="44"/>
      <c r="G395" s="44"/>
      <c r="H395" s="89"/>
      <c r="I395" s="44"/>
      <c r="L395" s="104"/>
      <c r="M395" s="97"/>
      <c r="N395" s="80"/>
    </row>
    <row r="396" spans="4:14" s="15" customFormat="1" x14ac:dyDescent="0.25">
      <c r="D396" s="88"/>
      <c r="E396" s="44"/>
      <c r="G396" s="44"/>
      <c r="H396" s="89"/>
      <c r="I396" s="44"/>
      <c r="L396" s="104"/>
      <c r="M396" s="97"/>
      <c r="N396" s="80"/>
    </row>
    <row r="397" spans="4:14" s="15" customFormat="1" x14ac:dyDescent="0.25">
      <c r="D397" s="88"/>
      <c r="E397" s="44"/>
      <c r="G397" s="44"/>
      <c r="H397" s="89"/>
      <c r="I397" s="44"/>
      <c r="L397" s="104"/>
      <c r="M397" s="97"/>
      <c r="N397" s="80"/>
    </row>
    <row r="398" spans="4:14" s="15" customFormat="1" x14ac:dyDescent="0.25">
      <c r="D398" s="88"/>
      <c r="E398" s="44"/>
      <c r="G398" s="44"/>
      <c r="H398" s="89"/>
      <c r="I398" s="44"/>
      <c r="L398" s="104"/>
      <c r="M398" s="97"/>
      <c r="N398" s="80"/>
    </row>
    <row r="399" spans="4:14" s="15" customFormat="1" x14ac:dyDescent="0.25">
      <c r="D399" s="88"/>
      <c r="E399" s="44"/>
      <c r="G399" s="44"/>
      <c r="H399" s="89"/>
      <c r="I399" s="44"/>
      <c r="L399" s="104"/>
      <c r="M399" s="97"/>
      <c r="N399" s="80"/>
    </row>
    <row r="400" spans="4:14" s="15" customFormat="1" x14ac:dyDescent="0.25">
      <c r="D400" s="88"/>
      <c r="E400" s="44"/>
      <c r="G400" s="44"/>
      <c r="H400" s="89"/>
      <c r="I400" s="44"/>
      <c r="L400" s="104"/>
      <c r="M400" s="97"/>
      <c r="N400" s="80"/>
    </row>
    <row r="401" spans="4:14" s="15" customFormat="1" x14ac:dyDescent="0.25">
      <c r="D401" s="88"/>
      <c r="E401" s="44"/>
      <c r="G401" s="44"/>
      <c r="H401" s="89"/>
      <c r="I401" s="44"/>
      <c r="L401" s="98"/>
      <c r="M401" s="97"/>
      <c r="N401" s="80"/>
    </row>
    <row r="402" spans="4:14" s="15" customFormat="1" x14ac:dyDescent="0.25">
      <c r="D402" s="88"/>
      <c r="E402" s="44"/>
      <c r="G402" s="44"/>
      <c r="H402" s="89"/>
      <c r="I402" s="44"/>
      <c r="L402" s="23"/>
      <c r="M402" s="97"/>
      <c r="N402" s="80"/>
    </row>
    <row r="403" spans="4:14" s="15" customFormat="1" x14ac:dyDescent="0.25">
      <c r="D403" s="88"/>
      <c r="E403" s="44"/>
      <c r="G403" s="44"/>
      <c r="H403" s="89"/>
      <c r="I403" s="44"/>
      <c r="L403" s="23"/>
      <c r="M403" s="97"/>
      <c r="N403" s="80"/>
    </row>
    <row r="404" spans="4:14" s="15" customFormat="1" x14ac:dyDescent="0.25">
      <c r="D404" s="88"/>
      <c r="E404" s="44"/>
      <c r="G404" s="44"/>
      <c r="H404" s="89"/>
      <c r="I404" s="44"/>
      <c r="L404" s="23"/>
      <c r="M404" s="97"/>
      <c r="N404" s="80"/>
    </row>
    <row r="405" spans="4:14" s="15" customFormat="1" x14ac:dyDescent="0.25">
      <c r="D405" s="88"/>
      <c r="E405" s="44"/>
      <c r="G405" s="44"/>
      <c r="H405" s="89"/>
      <c r="I405" s="44"/>
      <c r="L405" s="23"/>
      <c r="M405" s="97"/>
      <c r="N405" s="80"/>
    </row>
    <row r="406" spans="4:14" s="15" customFormat="1" x14ac:dyDescent="0.25">
      <c r="D406" s="88"/>
      <c r="E406" s="44"/>
      <c r="G406" s="44"/>
      <c r="H406" s="89"/>
      <c r="I406" s="44"/>
      <c r="L406" s="23"/>
      <c r="M406" s="97"/>
      <c r="N406" s="80"/>
    </row>
    <row r="407" spans="4:14" s="15" customFormat="1" x14ac:dyDescent="0.25">
      <c r="D407" s="88"/>
      <c r="E407" s="44"/>
      <c r="G407" s="44"/>
      <c r="H407" s="89"/>
      <c r="I407" s="44"/>
      <c r="L407" s="23"/>
      <c r="M407" s="97"/>
      <c r="N407" s="80"/>
    </row>
    <row r="408" spans="4:14" s="15" customFormat="1" x14ac:dyDescent="0.25">
      <c r="D408" s="88"/>
      <c r="E408" s="44"/>
      <c r="G408" s="44"/>
      <c r="H408" s="89"/>
      <c r="I408" s="44"/>
      <c r="L408" s="23"/>
      <c r="M408" s="97"/>
      <c r="N408" s="80"/>
    </row>
    <row r="409" spans="4:14" s="15" customFormat="1" x14ac:dyDescent="0.25">
      <c r="D409" s="88"/>
      <c r="E409" s="44"/>
      <c r="G409" s="44"/>
      <c r="H409" s="89"/>
      <c r="I409" s="44"/>
      <c r="L409" s="23"/>
      <c r="M409" s="97"/>
      <c r="N409" s="80"/>
    </row>
    <row r="410" spans="4:14" s="15" customFormat="1" x14ac:dyDescent="0.25">
      <c r="D410" s="88"/>
      <c r="E410" s="44"/>
      <c r="G410" s="44"/>
      <c r="H410" s="89"/>
      <c r="I410" s="44"/>
      <c r="L410" s="23"/>
      <c r="M410" s="97"/>
      <c r="N410" s="80"/>
    </row>
  </sheetData>
  <mergeCells count="52">
    <mergeCell ref="D2:H2"/>
    <mergeCell ref="B209:B210"/>
    <mergeCell ref="L167:L168"/>
    <mergeCell ref="C167:C168"/>
    <mergeCell ref="F167:F168"/>
    <mergeCell ref="B176:B179"/>
    <mergeCell ref="B185:B186"/>
    <mergeCell ref="B195:B198"/>
    <mergeCell ref="C197:C198"/>
    <mergeCell ref="O6:O11"/>
    <mergeCell ref="O12:O17"/>
    <mergeCell ref="O30:O35"/>
    <mergeCell ref="O18:O23"/>
    <mergeCell ref="O24:O29"/>
    <mergeCell ref="O59:O64"/>
    <mergeCell ref="O137:O142"/>
    <mergeCell ref="O95:O100"/>
    <mergeCell ref="O101:O106"/>
    <mergeCell ref="O107:O112"/>
    <mergeCell ref="O131:O136"/>
    <mergeCell ref="O164:O172"/>
    <mergeCell ref="O173:O180"/>
    <mergeCell ref="O181:O189"/>
    <mergeCell ref="O149:O154"/>
    <mergeCell ref="O36:O41"/>
    <mergeCell ref="O42:O47"/>
    <mergeCell ref="O48:O53"/>
    <mergeCell ref="O54:O58"/>
    <mergeCell ref="O125:O130"/>
    <mergeCell ref="O143:O148"/>
    <mergeCell ref="O65:O70"/>
    <mergeCell ref="O71:O76"/>
    <mergeCell ref="O77:O82"/>
    <mergeCell ref="O83:O88"/>
    <mergeCell ref="O113:O118"/>
    <mergeCell ref="O119:O124"/>
    <mergeCell ref="O241:O243"/>
    <mergeCell ref="O244:O253"/>
    <mergeCell ref="O254:O258"/>
    <mergeCell ref="O89:O94"/>
    <mergeCell ref="O190:O193"/>
    <mergeCell ref="O194:O200"/>
    <mergeCell ref="O201:O206"/>
    <mergeCell ref="O232:O236"/>
    <mergeCell ref="O237:O240"/>
    <mergeCell ref="O207:O212"/>
    <mergeCell ref="O213:O218"/>
    <mergeCell ref="O219:O223"/>
    <mergeCell ref="O224:O227"/>
    <mergeCell ref="O228:O231"/>
    <mergeCell ref="O155:O159"/>
    <mergeCell ref="O160:O163"/>
  </mergeCells>
  <printOptions horizontalCentered="1"/>
  <pageMargins left="0.70866141732283472" right="0.70866141732283472" top="0.74803149606299213" bottom="0.74803149606299213" header="0.31496062992125984" footer="0.31496062992125984"/>
  <pageSetup paperSize="8" scale="29" fitToWidth="0" orientation="landscape" r:id="rId1"/>
  <headerFooter>
    <oddHeader>&amp;C&amp;"-,Grassetto"&amp;20OBIETTIVI PERORMANCE ANNO 2019</oddHeader>
  </headerFooter>
  <rowBreaks count="10" manualBreakCount="10">
    <brk id="29" max="14" man="1"/>
    <brk id="53" max="14" man="1"/>
    <brk id="58" max="14" man="1"/>
    <brk id="64" max="14" man="1"/>
    <brk id="82" max="14" man="1"/>
    <brk id="100" max="14" man="1"/>
    <brk id="148" max="14" man="1"/>
    <brk id="172" max="14" man="1"/>
    <brk id="206" max="14" man="1"/>
    <brk id="23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OBIETTIVI PERFORMANCE</vt:lpstr>
      <vt:lpstr>'OBIETTIVI PERFORMANCE'!Area_stampa</vt:lpstr>
      <vt:lpstr>'OBIETTIVI PERFORMANCE'!Titoli_stampa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Limosani Emanuela</dc:creator>
  <cp:lastModifiedBy>Pluribus</cp:lastModifiedBy>
  <cp:lastPrinted>2020-06-21T12:48:52Z</cp:lastPrinted>
  <dcterms:created xsi:type="dcterms:W3CDTF">2019-07-25T07:47:19Z</dcterms:created>
  <dcterms:modified xsi:type="dcterms:W3CDTF">2020-08-04T14:42:56Z</dcterms:modified>
</cp:coreProperties>
</file>