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-nas\ScambioCizRos\TRASPARENZA E INTEGRITA\C-BILANCIO PREVENTIVO CONSUNTIVO E INDICI-\BPE24\"/>
    </mc:Choice>
  </mc:AlternateContent>
  <bookViews>
    <workbookView xWindow="0" yWindow="0" windowWidth="21600" windowHeight="9636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9" i="1" l="1"/>
  <c r="C108" i="1"/>
  <c r="C107" i="1"/>
  <c r="C106" i="1"/>
  <c r="C105" i="1"/>
  <c r="E103" i="1"/>
  <c r="E110" i="1" s="1"/>
  <c r="D97" i="1"/>
  <c r="E97" i="1"/>
  <c r="C98" i="1"/>
  <c r="C96" i="1"/>
  <c r="E94" i="1"/>
  <c r="E100" i="1" s="1"/>
  <c r="D94" i="1"/>
  <c r="C91" i="1"/>
  <c r="E92" i="1"/>
  <c r="C87" i="1"/>
  <c r="E88" i="1"/>
  <c r="C82" i="1"/>
  <c r="C81" i="1"/>
  <c r="C79" i="1"/>
  <c r="C77" i="1"/>
  <c r="E75" i="1"/>
  <c r="D75" i="1"/>
  <c r="C74" i="1"/>
  <c r="C73" i="1" s="1"/>
  <c r="E73" i="1"/>
  <c r="D73" i="1"/>
  <c r="C72" i="1"/>
  <c r="C71" i="1"/>
  <c r="C70" i="1"/>
  <c r="D69" i="1"/>
  <c r="C68" i="1"/>
  <c r="C66" i="1"/>
  <c r="C65" i="1"/>
  <c r="C63" i="1"/>
  <c r="C61" i="1"/>
  <c r="C60" i="1"/>
  <c r="C58" i="1"/>
  <c r="C57" i="1"/>
  <c r="E56" i="1"/>
  <c r="C55" i="1"/>
  <c r="C54" i="1"/>
  <c r="C53" i="1"/>
  <c r="C52" i="1"/>
  <c r="C51" i="1"/>
  <c r="C50" i="1"/>
  <c r="C49" i="1"/>
  <c r="C47" i="1"/>
  <c r="C46" i="1"/>
  <c r="C45" i="1"/>
  <c r="C42" i="1"/>
  <c r="C39" i="1"/>
  <c r="C37" i="1"/>
  <c r="C30" i="1"/>
  <c r="C29" i="1"/>
  <c r="C27" i="1"/>
  <c r="C26" i="1"/>
  <c r="C25" i="1"/>
  <c r="D24" i="1"/>
  <c r="C21" i="1"/>
  <c r="C19" i="1"/>
  <c r="C18" i="1"/>
  <c r="C17" i="1"/>
  <c r="C13" i="1"/>
  <c r="C10" i="1"/>
  <c r="C8" i="1"/>
  <c r="E38" i="1" l="1"/>
  <c r="D38" i="1"/>
  <c r="E16" i="1"/>
  <c r="E62" i="1"/>
  <c r="C14" i="1"/>
  <c r="C20" i="1"/>
  <c r="C16" i="1" s="1"/>
  <c r="C31" i="1"/>
  <c r="C41" i="1"/>
  <c r="D62" i="1"/>
  <c r="C24" i="1"/>
  <c r="C15" i="1"/>
  <c r="C32" i="1"/>
  <c r="D88" i="1"/>
  <c r="C69" i="1"/>
  <c r="E9" i="1"/>
  <c r="E7" i="1" s="1"/>
  <c r="E33" i="1" s="1"/>
  <c r="D16" i="1"/>
  <c r="E24" i="1"/>
  <c r="D35" i="1"/>
  <c r="D83" i="1" s="1"/>
  <c r="C48" i="1"/>
  <c r="C59" i="1"/>
  <c r="D9" i="1"/>
  <c r="D7" i="1" s="1"/>
  <c r="D33" i="1" s="1"/>
  <c r="D84" i="1" s="1"/>
  <c r="D101" i="1" s="1"/>
  <c r="D111" i="1" s="1"/>
  <c r="C22" i="1"/>
  <c r="C28" i="1"/>
  <c r="E35" i="1"/>
  <c r="C43" i="1"/>
  <c r="E69" i="1"/>
  <c r="E78" i="1"/>
  <c r="C12" i="1"/>
  <c r="C23" i="1"/>
  <c r="C44" i="1"/>
  <c r="C67" i="1"/>
  <c r="D78" i="1"/>
  <c r="D92" i="1"/>
  <c r="D103" i="1"/>
  <c r="D110" i="1" s="1"/>
  <c r="C56" i="1"/>
  <c r="D100" i="1"/>
  <c r="C11" i="1"/>
  <c r="C36" i="1"/>
  <c r="C35" i="1" s="1"/>
  <c r="C40" i="1"/>
  <c r="C64" i="1"/>
  <c r="C62" i="1" s="1"/>
  <c r="C76" i="1"/>
  <c r="C75" i="1" s="1"/>
  <c r="C80" i="1"/>
  <c r="C78" i="1" s="1"/>
  <c r="C90" i="1"/>
  <c r="C92" i="1" s="1"/>
  <c r="C95" i="1"/>
  <c r="C94" i="1" s="1"/>
  <c r="C99" i="1"/>
  <c r="C97" i="1" s="1"/>
  <c r="C104" i="1"/>
  <c r="C103" i="1" s="1"/>
  <c r="C110" i="1" s="1"/>
  <c r="D56" i="1"/>
  <c r="C86" i="1"/>
  <c r="C88" i="1" s="1"/>
  <c r="C38" i="1" l="1"/>
  <c r="E84" i="1"/>
  <c r="E101" i="1" s="1"/>
  <c r="E111" i="1" s="1"/>
  <c r="C9" i="1"/>
  <c r="C7" i="1" s="1"/>
  <c r="C33" i="1" s="1"/>
  <c r="E83" i="1"/>
  <c r="C100" i="1"/>
  <c r="C83" i="1"/>
  <c r="C84" i="1" l="1"/>
  <c r="C101" i="1" s="1"/>
  <c r="C111" i="1" s="1"/>
</calcChain>
</file>

<file path=xl/sharedStrings.xml><?xml version="1.0" encoding="utf-8"?>
<sst xmlns="http://schemas.openxmlformats.org/spreadsheetml/2006/main" count="223" uniqueCount="223">
  <si>
    <t>Nome dell'Azienda</t>
  </si>
  <si>
    <t>Codice</t>
  </si>
  <si>
    <t>SCHEMA DI CONTO ECONOMICO</t>
  </si>
  <si>
    <t>A</t>
  </si>
  <si>
    <t>A) Valore della produzione</t>
  </si>
  <si>
    <t>A1</t>
  </si>
  <si>
    <t>A1) Contributi in conto esercizio</t>
  </si>
  <si>
    <t>A.1.a</t>
  </si>
  <si>
    <t>A.1.a)  Contributi in conto esercizio - da Regione e Prov. Aut. per quota F.S. regionale</t>
  </si>
  <si>
    <t>A.1.b</t>
  </si>
  <si>
    <t>A.1.b) Contributi in conto esercizio - da Regione e Prov. Aut extra fondo</t>
  </si>
  <si>
    <t>A.1.b.1</t>
  </si>
  <si>
    <t>A.1.b.1) Contributi da Regione (extrafondo) - vincolati</t>
  </si>
  <si>
    <t>A.1.b.2</t>
  </si>
  <si>
    <t>A.1.b.2) Contributi da Regione (extrafondo) - Risorse agg.regionali cop. LEA</t>
  </si>
  <si>
    <t>A.1.b.3</t>
  </si>
  <si>
    <t>A.1.b.3) Contributi da Regione (extrafondo) - Risorse agg.regionali cop.  extra LEA</t>
  </si>
  <si>
    <t>A.1.b.4</t>
  </si>
  <si>
    <t>A.1.b.4) Contributi da Regione (extrafondo) - altro</t>
  </si>
  <si>
    <t>A.1.b.5</t>
  </si>
  <si>
    <t>A.1.b.5) Contributi da Aziende sanitarie pubbliche (extrafondo) - altro</t>
  </si>
  <si>
    <t>A.1.b.6</t>
  </si>
  <si>
    <t>A.1.b.6) Contributi da altri soggetti pubblici</t>
  </si>
  <si>
    <t>A.1.c</t>
  </si>
  <si>
    <t>A.1.c) Contributi in conto esercizio - per ricerca</t>
  </si>
  <si>
    <t>A.1.c.1</t>
  </si>
  <si>
    <t>A.1.c.1)da Ministero della Salute per ricerca corrente</t>
  </si>
  <si>
    <t>A.1.c.2</t>
  </si>
  <si>
    <t>A.1.c.2)da Ministero della Salute per ricerca finalizzata</t>
  </si>
  <si>
    <t>A.1.c.3</t>
  </si>
  <si>
    <t>A.1.c.3)da Regione e altri enti pubblici</t>
  </si>
  <si>
    <t>A.1.c.4</t>
  </si>
  <si>
    <t>A.1.c.4)da privati</t>
  </si>
  <si>
    <t>A.1.d</t>
  </si>
  <si>
    <t>A.1.d) Contributi in conto esercizio - altro</t>
  </si>
  <si>
    <t>A2</t>
  </si>
  <si>
    <t>A2) Rettifica contributi c/esercizio per destinazione ad investimenti</t>
  </si>
  <si>
    <t>A3</t>
  </si>
  <si>
    <t>A3) Utilizzo fondi per quote inutilizzate contributi vincolati di esercizi precedenti</t>
  </si>
  <si>
    <t>A4</t>
  </si>
  <si>
    <t>A4) Ricavi per prestazioni sanitarie e sociosanitarie a rilevanza sanitaria</t>
  </si>
  <si>
    <t>A.4.a</t>
  </si>
  <si>
    <t>A.4.a) Ricavi per prestazioni sanitarie e socio san - ad altre aziende sanitarie pubbliche</t>
  </si>
  <si>
    <t>A.4.b</t>
  </si>
  <si>
    <t>A.4.b) Ricavi per prestazioni sanitarie e socio san - intramoenia</t>
  </si>
  <si>
    <t>A.4.c</t>
  </si>
  <si>
    <t>A.4.c) Ricavi per prestazioni sanitarie e socio san - altro</t>
  </si>
  <si>
    <t>A5</t>
  </si>
  <si>
    <t>A5) Concorsi, recuperi e rimborsi</t>
  </si>
  <si>
    <t>A6</t>
  </si>
  <si>
    <t>A6) Compartecipazione alla spesa per prestazioni sanitarie (ticket)</t>
  </si>
  <si>
    <t>A7</t>
  </si>
  <si>
    <t>A7) Quota contributi in conto capitale imputata nell'esercizio</t>
  </si>
  <si>
    <t>A8</t>
  </si>
  <si>
    <t>A8) Incrementi delle immobilizzazioni per lavori interni</t>
  </si>
  <si>
    <t>A9</t>
  </si>
  <si>
    <t>A9) Altri ricavi e proventi</t>
  </si>
  <si>
    <t>A_T</t>
  </si>
  <si>
    <t>TOTALE A)</t>
  </si>
  <si>
    <t>B</t>
  </si>
  <si>
    <t>B) Costi della produzione</t>
  </si>
  <si>
    <t>B1</t>
  </si>
  <si>
    <t>B1) Acquisti di beni</t>
  </si>
  <si>
    <t>B.1.a</t>
  </si>
  <si>
    <t>B.1.a)  Acquisti di beni sanitari</t>
  </si>
  <si>
    <t>B.1.b</t>
  </si>
  <si>
    <t>B.1.b)  Acquisti di beni non sanitari</t>
  </si>
  <si>
    <t>B2</t>
  </si>
  <si>
    <t>B2) Acquisti di servizi</t>
  </si>
  <si>
    <t>B.2.a</t>
  </si>
  <si>
    <t>B.2.a) Acquisto servizi sanitari - Medicina di base</t>
  </si>
  <si>
    <t>B.2.b</t>
  </si>
  <si>
    <t>B.2.b) Acquisto servizi sanitari - Farmaceutica</t>
  </si>
  <si>
    <t>B.2.c</t>
  </si>
  <si>
    <t>B.2.c) Acquisto servizi sanitari - Assistenza specialistica ambulatoriale</t>
  </si>
  <si>
    <t>B.2.d</t>
  </si>
  <si>
    <t>B.2.d) Acquisto servizi sanitari - Assistenza riabilitativa</t>
  </si>
  <si>
    <t>B.2.e</t>
  </si>
  <si>
    <t>B.2.e) Acquisto servizi sanitari - Assistenza integrativa</t>
  </si>
  <si>
    <t>B.2.f</t>
  </si>
  <si>
    <t>B.2.f) Acquisto servizi sanitari - Assistenza protesica</t>
  </si>
  <si>
    <t>B.2.g</t>
  </si>
  <si>
    <t>B.2.g) Acquisto servizi sanitari - Assistenza ospedaliera</t>
  </si>
  <si>
    <t>B.2.h</t>
  </si>
  <si>
    <t>B.2.h) Acquisto prestazioni psichiatria residenziale e semiresidenziale</t>
  </si>
  <si>
    <t>B.2.i</t>
  </si>
  <si>
    <t>B.2.i) Acquisto prestazioni di distribuzione farmaci File F</t>
  </si>
  <si>
    <t>B.2.j</t>
  </si>
  <si>
    <t>B.2.j) Acquisto prestazioni termali in convenzione</t>
  </si>
  <si>
    <t>B.2.k</t>
  </si>
  <si>
    <t>B.2.k) Acquisto prestazioni di trasporto sanitario</t>
  </si>
  <si>
    <t>B.2.l</t>
  </si>
  <si>
    <t>B.2.l) Acquisto prestazioni socio-sanitarie a rilevanza sanitaria</t>
  </si>
  <si>
    <t>B.2.m</t>
  </si>
  <si>
    <t>B.2.m) Compartecipazione al personale per att. Libero professionale (Intramoenia)</t>
  </si>
  <si>
    <t>B.2.n</t>
  </si>
  <si>
    <t>B.2.n) Rimborsi assegni e contributi sanitari</t>
  </si>
  <si>
    <t>B.2.o</t>
  </si>
  <si>
    <t>B.2.o) Consulenze, collaborazioni, interinale, altre prestazioni di lavoro sanitarie e sociosanitarie</t>
  </si>
  <si>
    <t>B.2.p</t>
  </si>
  <si>
    <t>B.2.p) Altri servizi sanitari e sociosanitari a rilevanza sanitaria</t>
  </si>
  <si>
    <t>B.2.q</t>
  </si>
  <si>
    <t>B.2.q) Costi per differenziale Tariffe TUC</t>
  </si>
  <si>
    <t>B3</t>
  </si>
  <si>
    <t>B3) Acquisti di servizi non sanitari</t>
  </si>
  <si>
    <t>B.3.a</t>
  </si>
  <si>
    <t>B.3.a) Servizi non sanitari</t>
  </si>
  <si>
    <t>B.3.b</t>
  </si>
  <si>
    <t>B.3.b) Consulenze, collaborazioni, interinale, altre prestazioni di lavoro non sanitarie</t>
  </si>
  <si>
    <t>B.3.c</t>
  </si>
  <si>
    <t>B.3.c) Formazione</t>
  </si>
  <si>
    <t>B4</t>
  </si>
  <si>
    <t>B4) Manutenzione e riparazione</t>
  </si>
  <si>
    <t>B5</t>
  </si>
  <si>
    <t>B5) Godimento di beni di terzi</t>
  </si>
  <si>
    <t>B6</t>
  </si>
  <si>
    <t>B6) Costi del personale</t>
  </si>
  <si>
    <t>B.6.a</t>
  </si>
  <si>
    <t>B.6.a) Personale dirigente medico</t>
  </si>
  <si>
    <t>B.6.b</t>
  </si>
  <si>
    <t>B.6.b) Personale dirigente ruolo sanitario non medico</t>
  </si>
  <si>
    <t>B.6.c</t>
  </si>
  <si>
    <t>B.6.c) Personale comparto ruolo sanitario</t>
  </si>
  <si>
    <t>B.6.d</t>
  </si>
  <si>
    <t>B.6.d) Personale dirigente altri ruoli</t>
  </si>
  <si>
    <t>B.6.e</t>
  </si>
  <si>
    <t>B.6.e) Personale comparto altri ruoli</t>
  </si>
  <si>
    <t>B7</t>
  </si>
  <si>
    <t>B7) Oneri diversi di gestione</t>
  </si>
  <si>
    <t>B8</t>
  </si>
  <si>
    <t>B8) Ammortamenti</t>
  </si>
  <si>
    <t>B.8.a</t>
  </si>
  <si>
    <t>B.8.a) Ammortamento immobilizzazioni immateriali</t>
  </si>
  <si>
    <t>B.8.b</t>
  </si>
  <si>
    <t>B.8.b) Ammortamento fabbricati</t>
  </si>
  <si>
    <t>B.8.c</t>
  </si>
  <si>
    <t>B.8.c) Ammortamento altre immobilizzazioni materiali</t>
  </si>
  <si>
    <t>B9</t>
  </si>
  <si>
    <t>B9) Svalutazione dei crediti</t>
  </si>
  <si>
    <t>B.9.a</t>
  </si>
  <si>
    <t>B.9.a) Svalutazione dei crediti</t>
  </si>
  <si>
    <t>B10</t>
  </si>
  <si>
    <t>B10) Variazione delle rimanenze</t>
  </si>
  <si>
    <t>B.10.a</t>
  </si>
  <si>
    <t>B.10.a) Variazione rimanenze sanitarie</t>
  </si>
  <si>
    <t>B.10.b</t>
  </si>
  <si>
    <t>B.10.b) Variazione rimanenze non sanitarie</t>
  </si>
  <si>
    <t>B11</t>
  </si>
  <si>
    <t>B11) Accantonamenti</t>
  </si>
  <si>
    <t>B.11.a</t>
  </si>
  <si>
    <t>B.11.a) Accantonamenti per rischi</t>
  </si>
  <si>
    <t>B.11.b</t>
  </si>
  <si>
    <t>B.11.b) Accantonamenti per premio operosità</t>
  </si>
  <si>
    <t>B.11.c</t>
  </si>
  <si>
    <t>B.11.c) Accantonamenti per quote inutilizzate contributi vincolati</t>
  </si>
  <si>
    <t>B.11.d</t>
  </si>
  <si>
    <t>B.11.d) Altri accantonamenti</t>
  </si>
  <si>
    <t>B_T</t>
  </si>
  <si>
    <t>TOTALE B)</t>
  </si>
  <si>
    <t>B_Z</t>
  </si>
  <si>
    <t xml:space="preserve">Differenza tra valore e costi della produzione </t>
  </si>
  <si>
    <t>C</t>
  </si>
  <si>
    <t>C) Proventi e oneri finanziari</t>
  </si>
  <si>
    <t>C1</t>
  </si>
  <si>
    <t>C1) Interessi attivi e altri proventi finanziari</t>
  </si>
  <si>
    <t>C2</t>
  </si>
  <si>
    <t>C2)  Interessi passivi e altri oneri finanziari</t>
  </si>
  <si>
    <t>C_T</t>
  </si>
  <si>
    <t>TOTALE C)</t>
  </si>
  <si>
    <t>D</t>
  </si>
  <si>
    <t>D) Rettifiche di valore di attività finanziarie</t>
  </si>
  <si>
    <t>D1</t>
  </si>
  <si>
    <t>D1)  Rivalutazioni</t>
  </si>
  <si>
    <t>D2</t>
  </si>
  <si>
    <t>D2)  Svalutazioni</t>
  </si>
  <si>
    <t>D_T</t>
  </si>
  <si>
    <t>TOTALE D)</t>
  </si>
  <si>
    <t>E</t>
  </si>
  <si>
    <t>E) Proventi e oneri straordinari</t>
  </si>
  <si>
    <t>E1</t>
  </si>
  <si>
    <t>E1) Proventi straordinari</t>
  </si>
  <si>
    <t>E.1.a</t>
  </si>
  <si>
    <t>E.1.a) Plusvalenze</t>
  </si>
  <si>
    <t>E.1.b</t>
  </si>
  <si>
    <t>E.1.b) Altri proventi straordinari</t>
  </si>
  <si>
    <t>E2</t>
  </si>
  <si>
    <t>E2) Oneri straordinari</t>
  </si>
  <si>
    <t>E.2.a</t>
  </si>
  <si>
    <t>E.2.a) Minusvalenze</t>
  </si>
  <si>
    <t>E.2.b</t>
  </si>
  <si>
    <t>E.2.b) Altri oneri straordinari</t>
  </si>
  <si>
    <t>E_T</t>
  </si>
  <si>
    <t>TOTALE E)</t>
  </si>
  <si>
    <t>E_Z</t>
  </si>
  <si>
    <t xml:space="preserve">Risultato prima delle imposte </t>
  </si>
  <si>
    <t>Y</t>
  </si>
  <si>
    <t>Y) Imposte sul reddito dell'esercizio</t>
  </si>
  <si>
    <t>Y1</t>
  </si>
  <si>
    <t>Y1) IRAP</t>
  </si>
  <si>
    <t>Y.1.a</t>
  </si>
  <si>
    <t>Y.1.a) IRAP relativa a personale dipendente</t>
  </si>
  <si>
    <t>Y.1.b</t>
  </si>
  <si>
    <t>Y.1.b) IRAP relativa a collaboratori e personale assimilato a lavoro dipendente</t>
  </si>
  <si>
    <t>Y.1.c</t>
  </si>
  <si>
    <t>Y.1.c) IRAP relativa ad attività di libera professione (intramoenia)</t>
  </si>
  <si>
    <t>Y.1.d</t>
  </si>
  <si>
    <t>Y.1.d) IRAP relativa ad attività commerciali</t>
  </si>
  <si>
    <t>Y2</t>
  </si>
  <si>
    <t>Y2) IRES</t>
  </si>
  <si>
    <t>Y3</t>
  </si>
  <si>
    <t>Y3) Accantonamento a F.do Imposte (Accertamenti, condoni, ecc.)</t>
  </si>
  <si>
    <t>Y_T</t>
  </si>
  <si>
    <t>TOTALE Y)</t>
  </si>
  <si>
    <t>Z_99</t>
  </si>
  <si>
    <t xml:space="preserve">Utile (perdita) dell'esercizio </t>
  </si>
  <si>
    <t>F.to Il Direttore Generale ai sensi D.Lgs. 39/93  -----------------------------------------------------------</t>
  </si>
  <si>
    <t>F.to Il Responsabile Economico Finanziario ai sensi D.Lgs. 39/93 -----------------------------------</t>
  </si>
  <si>
    <t>Bilancio Consuntivo (D.Lgs. 23/6/2011 - n. 118) Anno: 2023</t>
  </si>
  <si>
    <t>923  FONDAZIONE ISTITUTO NEUROLOGICO BESTA - MI</t>
  </si>
  <si>
    <t>Dati in €. - Anno: 2024</t>
  </si>
  <si>
    <t>Bilancio preventivo  2024 Complessivo</t>
  </si>
  <si>
    <t>Bilancio preventivo 2024 attività sanitaria</t>
  </si>
  <si>
    <t>Bilancio preventivo 2024 attività ricerca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</si>
</sst>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164" fontId="2" fillId="0" borderId="0" xfId="1" applyNumberFormat="1" applyFont="1" applyAlignment="1" applyProtection="1">
      <alignment horizontal="left"/>
    </xf>
    <xf numFmtId="3" fontId="3" fillId="0" borderId="0" xfId="1" applyNumberFormat="1" applyFont="1" applyBorder="1" applyAlignment="1" applyProtection="1">
      <alignment horizontal="center" vertical="center" wrapText="1"/>
    </xf>
    <xf numFmtId="0" fontId="4" fillId="0" borderId="0" xfId="1" applyFont="1"/>
    <xf numFmtId="0" fontId="2" fillId="2" borderId="1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0" fontId="1" fillId="0" borderId="3" xfId="1" applyBorder="1"/>
    <xf numFmtId="0" fontId="6" fillId="4" borderId="3" xfId="1" applyFont="1" applyFill="1" applyBorder="1" applyAlignment="1">
      <alignment horizontal="left" vertical="center"/>
    </xf>
    <xf numFmtId="0" fontId="6" fillId="0" borderId="3" xfId="1" applyFont="1" applyBorder="1"/>
    <xf numFmtId="0" fontId="6" fillId="0" borderId="3" xfId="1" applyFont="1" applyFill="1" applyBorder="1" applyAlignment="1">
      <alignment horizontal="left" vertical="center" indent="1"/>
    </xf>
    <xf numFmtId="0" fontId="1" fillId="0" borderId="4" xfId="1" applyBorder="1"/>
    <xf numFmtId="0" fontId="1" fillId="0" borderId="5" xfId="1" applyFill="1" applyBorder="1" applyAlignment="1">
      <alignment horizontal="left" vertical="center" indent="2"/>
    </xf>
    <xf numFmtId="0" fontId="1" fillId="0" borderId="6" xfId="1" applyFill="1" applyBorder="1" applyAlignment="1">
      <alignment horizontal="left" vertical="center" indent="2"/>
    </xf>
    <xf numFmtId="0" fontId="1" fillId="0" borderId="3" xfId="1" applyFont="1" applyBorder="1"/>
    <xf numFmtId="0" fontId="7" fillId="0" borderId="6" xfId="1" applyFont="1" applyFill="1" applyBorder="1" applyAlignment="1">
      <alignment horizontal="left" vertical="center" indent="3"/>
    </xf>
    <xf numFmtId="0" fontId="1" fillId="0" borderId="6" xfId="1" applyFont="1" applyFill="1" applyBorder="1" applyAlignment="1">
      <alignment horizontal="left" vertical="center" indent="2"/>
    </xf>
    <xf numFmtId="0" fontId="6" fillId="0" borderId="6" xfId="1" applyFont="1" applyFill="1" applyBorder="1" applyAlignment="1">
      <alignment horizontal="left" vertical="center" indent="1"/>
    </xf>
    <xf numFmtId="0" fontId="6" fillId="0" borderId="7" xfId="1" applyFont="1" applyFill="1" applyBorder="1" applyAlignment="1">
      <alignment horizontal="left" vertical="center" indent="1"/>
    </xf>
    <xf numFmtId="0" fontId="6" fillId="4" borderId="8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indent="1"/>
    </xf>
    <xf numFmtId="0" fontId="6" fillId="4" borderId="5" xfId="1" applyFont="1" applyFill="1" applyBorder="1" applyAlignment="1">
      <alignment vertical="center"/>
    </xf>
    <xf numFmtId="0" fontId="1" fillId="0" borderId="7" xfId="1" applyFill="1" applyBorder="1" applyAlignment="1">
      <alignment horizontal="left" vertical="center" indent="2"/>
    </xf>
    <xf numFmtId="0" fontId="1" fillId="0" borderId="0" xfId="1" applyProtection="1"/>
    <xf numFmtId="3" fontId="8" fillId="0" borderId="0" xfId="1" applyNumberFormat="1" applyFont="1" applyBorder="1" applyAlignment="1" applyProtection="1">
      <alignment horizontal="left" vertical="top"/>
    </xf>
    <xf numFmtId="3" fontId="8" fillId="0" borderId="0" xfId="1" applyNumberFormat="1" applyFont="1" applyBorder="1" applyAlignment="1" applyProtection="1">
      <alignment vertical="top"/>
    </xf>
    <xf numFmtId="164" fontId="1" fillId="0" borderId="0" xfId="1" applyNumberFormat="1"/>
    <xf numFmtId="164" fontId="9" fillId="5" borderId="3" xfId="1" applyNumberFormat="1" applyFont="1" applyFill="1" applyBorder="1" applyAlignment="1">
      <alignment horizontal="center" vertical="center" wrapText="1"/>
    </xf>
    <xf numFmtId="164" fontId="1" fillId="4" borderId="3" xfId="1" applyNumberFormat="1" applyFill="1" applyBorder="1" applyAlignment="1">
      <alignment horizontal="center" vertical="center"/>
    </xf>
    <xf numFmtId="164" fontId="6" fillId="0" borderId="3" xfId="2" applyNumberFormat="1" applyFont="1" applyFill="1" applyBorder="1" applyAlignment="1">
      <alignment vertical="center"/>
    </xf>
    <xf numFmtId="164" fontId="1" fillId="0" borderId="5" xfId="2" applyNumberFormat="1" applyFont="1" applyFill="1" applyBorder="1" applyAlignment="1">
      <alignment vertical="center"/>
    </xf>
    <xf numFmtId="164" fontId="6" fillId="0" borderId="6" xfId="2" applyNumberFormat="1" applyFont="1" applyFill="1" applyBorder="1" applyAlignment="1">
      <alignment vertical="center"/>
    </xf>
    <xf numFmtId="164" fontId="6" fillId="0" borderId="7" xfId="2" applyNumberFormat="1" applyFont="1" applyFill="1" applyBorder="1" applyAlignment="1">
      <alignment vertical="center"/>
    </xf>
    <xf numFmtId="164" fontId="6" fillId="4" borderId="8" xfId="1" applyNumberFormat="1" applyFont="1" applyFill="1" applyBorder="1" applyAlignment="1">
      <alignment horizontal="right" vertical="center"/>
    </xf>
    <xf numFmtId="164" fontId="6" fillId="0" borderId="5" xfId="2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horizontal="right" vertical="center"/>
    </xf>
    <xf numFmtId="164" fontId="6" fillId="4" borderId="3" xfId="1" applyNumberFormat="1" applyFont="1" applyFill="1" applyBorder="1" applyAlignment="1">
      <alignment horizontal="right" vertical="center"/>
    </xf>
    <xf numFmtId="164" fontId="6" fillId="0" borderId="5" xfId="2" applyNumberFormat="1" applyFont="1" applyFill="1" applyBorder="1" applyAlignment="1">
      <alignment horizontal="right" vertical="center"/>
    </xf>
    <xf numFmtId="164" fontId="6" fillId="0" borderId="6" xfId="2" applyNumberFormat="1" applyFont="1" applyFill="1" applyBorder="1" applyAlignment="1">
      <alignment horizontal="right" vertical="center"/>
    </xf>
    <xf numFmtId="164" fontId="1" fillId="0" borderId="0" xfId="1" applyNumberFormat="1" applyAlignment="1">
      <alignment horizontal="right"/>
    </xf>
    <xf numFmtId="3" fontId="8" fillId="0" borderId="0" xfId="1" applyNumberFormat="1" applyFont="1" applyBorder="1" applyAlignment="1" applyProtection="1">
      <alignment horizontal="center" vertical="top"/>
    </xf>
    <xf numFmtId="0" fontId="1" fillId="0" borderId="0" xfId="1" applyBorder="1" applyProtection="1"/>
  </cellXfs>
  <cellStyles count="3">
    <cellStyle name="Migliaia 4 2" xfId="2"/>
    <cellStyle name="Normale" xfId="0" builtinId="0"/>
    <cellStyle name="Normale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abSelected="1" workbookViewId="0">
      <selection activeCell="C112" sqref="C112"/>
    </sheetView>
  </sheetViews>
  <sheetFormatPr defaultRowHeight="14.4" x14ac:dyDescent="0.3"/>
  <cols>
    <col min="1" max="1" width="8.109375" style="1" customWidth="1"/>
    <col min="2" max="2" width="82.6640625" style="1" customWidth="1"/>
    <col min="3" max="5" width="16.33203125" style="28" customWidth="1"/>
  </cols>
  <sheetData>
    <row r="1" spans="1:5" ht="15.6" x14ac:dyDescent="0.3">
      <c r="B1" s="2" t="s">
        <v>217</v>
      </c>
    </row>
    <row r="2" spans="1:5" ht="19.2" x14ac:dyDescent="0.3">
      <c r="B2" s="3" t="s">
        <v>0</v>
      </c>
    </row>
    <row r="3" spans="1:5" ht="17.399999999999999" x14ac:dyDescent="0.3">
      <c r="A3" s="4"/>
      <c r="B3" s="5" t="s">
        <v>218</v>
      </c>
    </row>
    <row r="4" spans="1:5" ht="19.2" x14ac:dyDescent="0.3">
      <c r="B4" s="6" t="s">
        <v>219</v>
      </c>
    </row>
    <row r="5" spans="1:5" ht="36" x14ac:dyDescent="0.3">
      <c r="A5" s="7" t="s">
        <v>1</v>
      </c>
      <c r="B5" s="8" t="s">
        <v>2</v>
      </c>
      <c r="C5" s="29" t="s">
        <v>220</v>
      </c>
      <c r="D5" s="29" t="s">
        <v>221</v>
      </c>
      <c r="E5" s="29" t="s">
        <v>222</v>
      </c>
    </row>
    <row r="6" spans="1:5" x14ac:dyDescent="0.3">
      <c r="A6" s="9" t="s">
        <v>3</v>
      </c>
      <c r="B6" s="10" t="s">
        <v>4</v>
      </c>
      <c r="C6" s="30"/>
      <c r="D6" s="30"/>
      <c r="E6" s="30"/>
    </row>
    <row r="7" spans="1:5" x14ac:dyDescent="0.3">
      <c r="A7" s="11" t="s">
        <v>5</v>
      </c>
      <c r="B7" s="12" t="s">
        <v>6</v>
      </c>
      <c r="C7" s="31">
        <f t="shared" ref="C7:E7" si="0">+C8+C9+C16+C21</f>
        <v>30316501</v>
      </c>
      <c r="D7" s="31">
        <f t="shared" si="0"/>
        <v>19645768</v>
      </c>
      <c r="E7" s="31">
        <f t="shared" si="0"/>
        <v>10670733</v>
      </c>
    </row>
    <row r="8" spans="1:5" x14ac:dyDescent="0.3">
      <c r="A8" s="13" t="s">
        <v>7</v>
      </c>
      <c r="B8" s="14" t="s">
        <v>8</v>
      </c>
      <c r="C8" s="32">
        <f>SUM(D8:H8)</f>
        <v>19645768</v>
      </c>
      <c r="D8" s="32">
        <v>19645768</v>
      </c>
      <c r="E8" s="32">
        <v>0</v>
      </c>
    </row>
    <row r="9" spans="1:5" x14ac:dyDescent="0.3">
      <c r="A9" s="9" t="s">
        <v>9</v>
      </c>
      <c r="B9" s="15" t="s">
        <v>10</v>
      </c>
      <c r="C9" s="33">
        <f t="shared" ref="C9:E9" si="1">SUM(C10:C15)</f>
        <v>805200</v>
      </c>
      <c r="D9" s="33">
        <f t="shared" si="1"/>
        <v>0</v>
      </c>
      <c r="E9" s="33">
        <f t="shared" si="1"/>
        <v>805200</v>
      </c>
    </row>
    <row r="10" spans="1:5" x14ac:dyDescent="0.3">
      <c r="A10" s="16" t="s">
        <v>11</v>
      </c>
      <c r="B10" s="17" t="s">
        <v>12</v>
      </c>
      <c r="C10" s="32">
        <f t="shared" ref="C10:C15" si="2">SUM(D10:H10)</f>
        <v>0</v>
      </c>
      <c r="D10" s="32">
        <v>0</v>
      </c>
      <c r="E10" s="32">
        <v>0</v>
      </c>
    </row>
    <row r="11" spans="1:5" x14ac:dyDescent="0.3">
      <c r="A11" s="16" t="s">
        <v>13</v>
      </c>
      <c r="B11" s="17" t="s">
        <v>14</v>
      </c>
      <c r="C11" s="32">
        <f t="shared" si="2"/>
        <v>0</v>
      </c>
      <c r="D11" s="32">
        <v>0</v>
      </c>
      <c r="E11" s="32">
        <v>0</v>
      </c>
    </row>
    <row r="12" spans="1:5" x14ac:dyDescent="0.3">
      <c r="A12" s="16" t="s">
        <v>15</v>
      </c>
      <c r="B12" s="17" t="s">
        <v>16</v>
      </c>
      <c r="C12" s="32">
        <f t="shared" si="2"/>
        <v>0</v>
      </c>
      <c r="D12" s="32">
        <v>0</v>
      </c>
      <c r="E12" s="32">
        <v>0</v>
      </c>
    </row>
    <row r="13" spans="1:5" x14ac:dyDescent="0.3">
      <c r="A13" s="16" t="s">
        <v>17</v>
      </c>
      <c r="B13" s="17" t="s">
        <v>18</v>
      </c>
      <c r="C13" s="32">
        <f t="shared" si="2"/>
        <v>0</v>
      </c>
      <c r="D13" s="32">
        <v>0</v>
      </c>
      <c r="E13" s="32">
        <v>0</v>
      </c>
    </row>
    <row r="14" spans="1:5" x14ac:dyDescent="0.3">
      <c r="A14" s="16" t="s">
        <v>19</v>
      </c>
      <c r="B14" s="17" t="s">
        <v>20</v>
      </c>
      <c r="C14" s="32">
        <f t="shared" si="2"/>
        <v>0</v>
      </c>
      <c r="D14" s="32">
        <v>0</v>
      </c>
      <c r="E14" s="32">
        <v>0</v>
      </c>
    </row>
    <row r="15" spans="1:5" x14ac:dyDescent="0.3">
      <c r="A15" s="16" t="s">
        <v>21</v>
      </c>
      <c r="B15" s="17" t="s">
        <v>22</v>
      </c>
      <c r="C15" s="32">
        <f t="shared" si="2"/>
        <v>805200</v>
      </c>
      <c r="D15" s="32">
        <v>0</v>
      </c>
      <c r="E15" s="32">
        <v>805200</v>
      </c>
    </row>
    <row r="16" spans="1:5" x14ac:dyDescent="0.3">
      <c r="A16" s="16" t="s">
        <v>23</v>
      </c>
      <c r="B16" s="18" t="s">
        <v>24</v>
      </c>
      <c r="C16" s="33">
        <f>SUM(C17:C20)</f>
        <v>9865533</v>
      </c>
      <c r="D16" s="33">
        <f t="shared" ref="D16:E16" si="3">SUM(D17:D20)</f>
        <v>0</v>
      </c>
      <c r="E16" s="33">
        <f t="shared" si="3"/>
        <v>9865533</v>
      </c>
    </row>
    <row r="17" spans="1:5" x14ac:dyDescent="0.3">
      <c r="A17" s="16" t="s">
        <v>25</v>
      </c>
      <c r="B17" s="17" t="s">
        <v>26</v>
      </c>
      <c r="C17" s="32">
        <f t="shared" ref="C17:C23" si="4">SUM(D17:H17)</f>
        <v>7542737</v>
      </c>
      <c r="D17" s="32">
        <v>0</v>
      </c>
      <c r="E17" s="32">
        <v>7542737</v>
      </c>
    </row>
    <row r="18" spans="1:5" x14ac:dyDescent="0.3">
      <c r="A18" s="16" t="s">
        <v>27</v>
      </c>
      <c r="B18" s="17" t="s">
        <v>28</v>
      </c>
      <c r="C18" s="32">
        <f t="shared" si="4"/>
        <v>112000</v>
      </c>
      <c r="D18" s="32">
        <v>0</v>
      </c>
      <c r="E18" s="32">
        <v>112000</v>
      </c>
    </row>
    <row r="19" spans="1:5" x14ac:dyDescent="0.3">
      <c r="A19" s="16" t="s">
        <v>29</v>
      </c>
      <c r="B19" s="17" t="s">
        <v>30</v>
      </c>
      <c r="C19" s="32">
        <f t="shared" si="4"/>
        <v>585376</v>
      </c>
      <c r="D19" s="32">
        <v>0</v>
      </c>
      <c r="E19" s="32">
        <v>585376</v>
      </c>
    </row>
    <row r="20" spans="1:5" x14ac:dyDescent="0.3">
      <c r="A20" s="16" t="s">
        <v>31</v>
      </c>
      <c r="B20" s="17" t="s">
        <v>32</v>
      </c>
      <c r="C20" s="32">
        <f t="shared" si="4"/>
        <v>1625420</v>
      </c>
      <c r="D20" s="32">
        <v>0</v>
      </c>
      <c r="E20" s="32">
        <v>1625420</v>
      </c>
    </row>
    <row r="21" spans="1:5" x14ac:dyDescent="0.3">
      <c r="A21" s="16" t="s">
        <v>33</v>
      </c>
      <c r="B21" s="18" t="s">
        <v>34</v>
      </c>
      <c r="C21" s="33">
        <f t="shared" si="4"/>
        <v>0</v>
      </c>
      <c r="D21" s="33">
        <v>0</v>
      </c>
      <c r="E21" s="33">
        <v>0</v>
      </c>
    </row>
    <row r="22" spans="1:5" x14ac:dyDescent="0.3">
      <c r="A22" s="11" t="s">
        <v>35</v>
      </c>
      <c r="B22" s="19" t="s">
        <v>36</v>
      </c>
      <c r="C22" s="33">
        <f t="shared" si="4"/>
        <v>0</v>
      </c>
      <c r="D22" s="33">
        <v>0</v>
      </c>
      <c r="E22" s="32">
        <v>0</v>
      </c>
    </row>
    <row r="23" spans="1:5" x14ac:dyDescent="0.3">
      <c r="A23" s="11" t="s">
        <v>37</v>
      </c>
      <c r="B23" s="19" t="s">
        <v>38</v>
      </c>
      <c r="C23" s="33">
        <f t="shared" si="4"/>
        <v>1273689</v>
      </c>
      <c r="D23" s="33">
        <v>0</v>
      </c>
      <c r="E23" s="32">
        <v>1273689</v>
      </c>
    </row>
    <row r="24" spans="1:5" x14ac:dyDescent="0.3">
      <c r="A24" s="11" t="s">
        <v>39</v>
      </c>
      <c r="B24" s="19" t="s">
        <v>40</v>
      </c>
      <c r="C24" s="33">
        <f t="shared" ref="C24:E24" si="5">SUM(C25:C27)</f>
        <v>93672439</v>
      </c>
      <c r="D24" s="33">
        <f t="shared" si="5"/>
        <v>93672439</v>
      </c>
      <c r="E24" s="33">
        <f t="shared" si="5"/>
        <v>0</v>
      </c>
    </row>
    <row r="25" spans="1:5" x14ac:dyDescent="0.3">
      <c r="A25" s="16" t="s">
        <v>41</v>
      </c>
      <c r="B25" s="18" t="s">
        <v>42</v>
      </c>
      <c r="C25" s="32">
        <f t="shared" ref="C25:C32" si="6">SUM(D25:H25)</f>
        <v>83541153</v>
      </c>
      <c r="D25" s="32">
        <v>83541153</v>
      </c>
      <c r="E25" s="32">
        <v>0</v>
      </c>
    </row>
    <row r="26" spans="1:5" x14ac:dyDescent="0.3">
      <c r="A26" s="16" t="s">
        <v>43</v>
      </c>
      <c r="B26" s="18" t="s">
        <v>44</v>
      </c>
      <c r="C26" s="32">
        <f t="shared" si="6"/>
        <v>9763530</v>
      </c>
      <c r="D26" s="32">
        <v>9763530</v>
      </c>
      <c r="E26" s="32">
        <v>0</v>
      </c>
    </row>
    <row r="27" spans="1:5" x14ac:dyDescent="0.3">
      <c r="A27" s="16" t="s">
        <v>45</v>
      </c>
      <c r="B27" s="18" t="s">
        <v>46</v>
      </c>
      <c r="C27" s="32">
        <f t="shared" si="6"/>
        <v>367756</v>
      </c>
      <c r="D27" s="32">
        <v>367756</v>
      </c>
      <c r="E27" s="32">
        <v>0</v>
      </c>
    </row>
    <row r="28" spans="1:5" x14ac:dyDescent="0.3">
      <c r="A28" s="11" t="s">
        <v>47</v>
      </c>
      <c r="B28" s="19" t="s">
        <v>48</v>
      </c>
      <c r="C28" s="33">
        <f t="shared" si="6"/>
        <v>1315398</v>
      </c>
      <c r="D28" s="33">
        <v>1315398</v>
      </c>
      <c r="E28" s="32">
        <v>0</v>
      </c>
    </row>
    <row r="29" spans="1:5" x14ac:dyDescent="0.3">
      <c r="A29" s="11" t="s">
        <v>49</v>
      </c>
      <c r="B29" s="19" t="s">
        <v>50</v>
      </c>
      <c r="C29" s="33">
        <f t="shared" si="6"/>
        <v>732554</v>
      </c>
      <c r="D29" s="33">
        <v>732554</v>
      </c>
      <c r="E29" s="32">
        <v>0</v>
      </c>
    </row>
    <row r="30" spans="1:5" x14ac:dyDescent="0.3">
      <c r="A30" s="11" t="s">
        <v>51</v>
      </c>
      <c r="B30" s="19" t="s">
        <v>52</v>
      </c>
      <c r="C30" s="33">
        <f t="shared" si="6"/>
        <v>4753475</v>
      </c>
      <c r="D30" s="33">
        <v>4753475</v>
      </c>
      <c r="E30" s="32">
        <v>0</v>
      </c>
    </row>
    <row r="31" spans="1:5" x14ac:dyDescent="0.3">
      <c r="A31" s="11" t="s">
        <v>53</v>
      </c>
      <c r="B31" s="19" t="s">
        <v>54</v>
      </c>
      <c r="C31" s="33">
        <f t="shared" si="6"/>
        <v>0</v>
      </c>
      <c r="D31" s="33">
        <v>0</v>
      </c>
      <c r="E31" s="32">
        <v>0</v>
      </c>
    </row>
    <row r="32" spans="1:5" ht="15" thickBot="1" x14ac:dyDescent="0.35">
      <c r="A32" s="11" t="s">
        <v>55</v>
      </c>
      <c r="B32" s="20" t="s">
        <v>56</v>
      </c>
      <c r="C32" s="34">
        <f t="shared" si="6"/>
        <v>529090</v>
      </c>
      <c r="D32" s="34">
        <v>529090</v>
      </c>
      <c r="E32" s="32">
        <v>0</v>
      </c>
    </row>
    <row r="33" spans="1:5" ht="15" thickTop="1" x14ac:dyDescent="0.3">
      <c r="A33" s="11" t="s">
        <v>57</v>
      </c>
      <c r="B33" s="21" t="s">
        <v>58</v>
      </c>
      <c r="C33" s="35">
        <f t="shared" ref="C33:E33" si="7">+C7-C22+C23+C24+C28+C29+C30+C31+C32</f>
        <v>132593146</v>
      </c>
      <c r="D33" s="35">
        <f t="shared" si="7"/>
        <v>120648724</v>
      </c>
      <c r="E33" s="35">
        <f t="shared" si="7"/>
        <v>11944422</v>
      </c>
    </row>
    <row r="34" spans="1:5" x14ac:dyDescent="0.3">
      <c r="A34" s="11" t="s">
        <v>59</v>
      </c>
      <c r="B34" s="10" t="s">
        <v>60</v>
      </c>
      <c r="C34" s="30"/>
      <c r="D34" s="30"/>
      <c r="E34" s="30"/>
    </row>
    <row r="35" spans="1:5" x14ac:dyDescent="0.3">
      <c r="A35" s="11" t="s">
        <v>61</v>
      </c>
      <c r="B35" s="22" t="s">
        <v>62</v>
      </c>
      <c r="C35" s="36">
        <f>+C36+C37</f>
        <v>50023067</v>
      </c>
      <c r="D35" s="36">
        <f t="shared" ref="D35:E35" si="8">+D36+D37</f>
        <v>49782133</v>
      </c>
      <c r="E35" s="36">
        <f t="shared" si="8"/>
        <v>240934</v>
      </c>
    </row>
    <row r="36" spans="1:5" x14ac:dyDescent="0.3">
      <c r="A36" s="9" t="s">
        <v>63</v>
      </c>
      <c r="B36" s="15" t="s">
        <v>64</v>
      </c>
      <c r="C36" s="32">
        <f>SUM(D36:H36)</f>
        <v>49818652</v>
      </c>
      <c r="D36" s="32">
        <v>49581689</v>
      </c>
      <c r="E36" s="32">
        <v>236963</v>
      </c>
    </row>
    <row r="37" spans="1:5" x14ac:dyDescent="0.3">
      <c r="A37" s="9" t="s">
        <v>65</v>
      </c>
      <c r="B37" s="15" t="s">
        <v>66</v>
      </c>
      <c r="C37" s="32">
        <f>SUM(D37:H37)</f>
        <v>204415</v>
      </c>
      <c r="D37" s="32">
        <v>200444</v>
      </c>
      <c r="E37" s="32">
        <v>3971</v>
      </c>
    </row>
    <row r="38" spans="1:5" x14ac:dyDescent="0.3">
      <c r="A38" s="11" t="s">
        <v>67</v>
      </c>
      <c r="B38" s="19" t="s">
        <v>68</v>
      </c>
      <c r="C38" s="33">
        <f t="shared" ref="C38:E38" si="9">SUM(C39:C55)</f>
        <v>10070512</v>
      </c>
      <c r="D38" s="33">
        <f t="shared" si="9"/>
        <v>8538527</v>
      </c>
      <c r="E38" s="33">
        <f t="shared" si="9"/>
        <v>1531985</v>
      </c>
    </row>
    <row r="39" spans="1:5" x14ac:dyDescent="0.3">
      <c r="A39" s="9" t="s">
        <v>69</v>
      </c>
      <c r="B39" s="15" t="s">
        <v>70</v>
      </c>
      <c r="C39" s="32">
        <f t="shared" ref="C39:C55" si="10">SUM(D39:H39)</f>
        <v>0</v>
      </c>
      <c r="D39" s="32">
        <v>0</v>
      </c>
      <c r="E39" s="32">
        <v>0</v>
      </c>
    </row>
    <row r="40" spans="1:5" x14ac:dyDescent="0.3">
      <c r="A40" s="9" t="s">
        <v>71</v>
      </c>
      <c r="B40" s="15" t="s">
        <v>72</v>
      </c>
      <c r="C40" s="32">
        <f t="shared" si="10"/>
        <v>0</v>
      </c>
      <c r="D40" s="32">
        <v>0</v>
      </c>
      <c r="E40" s="32">
        <v>0</v>
      </c>
    </row>
    <row r="41" spans="1:5" x14ac:dyDescent="0.3">
      <c r="A41" s="9" t="s">
        <v>73</v>
      </c>
      <c r="B41" s="18" t="s">
        <v>74</v>
      </c>
      <c r="C41" s="32">
        <f t="shared" si="10"/>
        <v>0</v>
      </c>
      <c r="D41" s="32">
        <v>0</v>
      </c>
      <c r="E41" s="32">
        <v>0</v>
      </c>
    </row>
    <row r="42" spans="1:5" x14ac:dyDescent="0.3">
      <c r="A42" s="9" t="s">
        <v>75</v>
      </c>
      <c r="B42" s="18" t="s">
        <v>76</v>
      </c>
      <c r="C42" s="32">
        <f t="shared" si="10"/>
        <v>0</v>
      </c>
      <c r="D42" s="32">
        <v>0</v>
      </c>
      <c r="E42" s="32">
        <v>0</v>
      </c>
    </row>
    <row r="43" spans="1:5" x14ac:dyDescent="0.3">
      <c r="A43" s="9" t="s">
        <v>77</v>
      </c>
      <c r="B43" s="18" t="s">
        <v>78</v>
      </c>
      <c r="C43" s="32">
        <f t="shared" si="10"/>
        <v>0</v>
      </c>
      <c r="D43" s="32">
        <v>0</v>
      </c>
      <c r="E43" s="32">
        <v>0</v>
      </c>
    </row>
    <row r="44" spans="1:5" x14ac:dyDescent="0.3">
      <c r="A44" s="9" t="s">
        <v>79</v>
      </c>
      <c r="B44" s="18" t="s">
        <v>80</v>
      </c>
      <c r="C44" s="32">
        <f t="shared" si="10"/>
        <v>0</v>
      </c>
      <c r="D44" s="32">
        <v>0</v>
      </c>
      <c r="E44" s="32">
        <v>0</v>
      </c>
    </row>
    <row r="45" spans="1:5" x14ac:dyDescent="0.3">
      <c r="A45" s="9" t="s">
        <v>81</v>
      </c>
      <c r="B45" s="18" t="s">
        <v>82</v>
      </c>
      <c r="C45" s="32">
        <f t="shared" si="10"/>
        <v>0</v>
      </c>
      <c r="D45" s="32">
        <v>0</v>
      </c>
      <c r="E45" s="32">
        <v>0</v>
      </c>
    </row>
    <row r="46" spans="1:5" x14ac:dyDescent="0.3">
      <c r="A46" s="9" t="s">
        <v>83</v>
      </c>
      <c r="B46" s="18" t="s">
        <v>84</v>
      </c>
      <c r="C46" s="32">
        <f t="shared" si="10"/>
        <v>0</v>
      </c>
      <c r="D46" s="32">
        <v>0</v>
      </c>
      <c r="E46" s="32">
        <v>0</v>
      </c>
    </row>
    <row r="47" spans="1:5" x14ac:dyDescent="0.3">
      <c r="A47" s="9" t="s">
        <v>85</v>
      </c>
      <c r="B47" s="18" t="s">
        <v>86</v>
      </c>
      <c r="C47" s="32">
        <f t="shared" si="10"/>
        <v>0</v>
      </c>
      <c r="D47" s="32">
        <v>0</v>
      </c>
      <c r="E47" s="32">
        <v>0</v>
      </c>
    </row>
    <row r="48" spans="1:5" x14ac:dyDescent="0.3">
      <c r="A48" s="9" t="s">
        <v>87</v>
      </c>
      <c r="B48" s="18" t="s">
        <v>88</v>
      </c>
      <c r="C48" s="32">
        <f t="shared" si="10"/>
        <v>0</v>
      </c>
      <c r="D48" s="32">
        <v>0</v>
      </c>
      <c r="E48" s="32">
        <v>0</v>
      </c>
    </row>
    <row r="49" spans="1:5" x14ac:dyDescent="0.3">
      <c r="A49" s="9" t="s">
        <v>89</v>
      </c>
      <c r="B49" s="18" t="s">
        <v>90</v>
      </c>
      <c r="C49" s="32">
        <f t="shared" si="10"/>
        <v>80000</v>
      </c>
      <c r="D49" s="32">
        <v>80000</v>
      </c>
      <c r="E49" s="32">
        <v>0</v>
      </c>
    </row>
    <row r="50" spans="1:5" x14ac:dyDescent="0.3">
      <c r="A50" s="16" t="s">
        <v>91</v>
      </c>
      <c r="B50" s="18" t="s">
        <v>92</v>
      </c>
      <c r="C50" s="32">
        <f t="shared" si="10"/>
        <v>0</v>
      </c>
      <c r="D50" s="32">
        <v>0</v>
      </c>
      <c r="E50" s="32">
        <v>0</v>
      </c>
    </row>
    <row r="51" spans="1:5" x14ac:dyDescent="0.3">
      <c r="A51" s="16" t="s">
        <v>93</v>
      </c>
      <c r="B51" s="18" t="s">
        <v>94</v>
      </c>
      <c r="C51" s="32">
        <f t="shared" si="10"/>
        <v>6626733</v>
      </c>
      <c r="D51" s="32">
        <v>6626733</v>
      </c>
      <c r="E51" s="32">
        <v>0</v>
      </c>
    </row>
    <row r="52" spans="1:5" x14ac:dyDescent="0.3">
      <c r="A52" s="16" t="s">
        <v>95</v>
      </c>
      <c r="B52" s="18" t="s">
        <v>96</v>
      </c>
      <c r="C52" s="32">
        <f t="shared" si="10"/>
        <v>0</v>
      </c>
      <c r="D52" s="32">
        <v>0</v>
      </c>
      <c r="E52" s="32">
        <v>0</v>
      </c>
    </row>
    <row r="53" spans="1:5" x14ac:dyDescent="0.3">
      <c r="A53" s="16" t="s">
        <v>97</v>
      </c>
      <c r="B53" s="18" t="s">
        <v>98</v>
      </c>
      <c r="C53" s="32">
        <f t="shared" si="10"/>
        <v>2324482</v>
      </c>
      <c r="D53" s="32">
        <v>813981</v>
      </c>
      <c r="E53" s="32">
        <v>1510501</v>
      </c>
    </row>
    <row r="54" spans="1:5" x14ac:dyDescent="0.3">
      <c r="A54" s="16" t="s">
        <v>99</v>
      </c>
      <c r="B54" s="18" t="s">
        <v>100</v>
      </c>
      <c r="C54" s="32">
        <f t="shared" si="10"/>
        <v>1039297</v>
      </c>
      <c r="D54" s="32">
        <v>1017813</v>
      </c>
      <c r="E54" s="32">
        <v>21484</v>
      </c>
    </row>
    <row r="55" spans="1:5" x14ac:dyDescent="0.3">
      <c r="A55" s="16" t="s">
        <v>101</v>
      </c>
      <c r="B55" s="18" t="s">
        <v>102</v>
      </c>
      <c r="C55" s="32">
        <f t="shared" si="10"/>
        <v>0</v>
      </c>
      <c r="D55" s="32">
        <v>0</v>
      </c>
      <c r="E55" s="32">
        <v>0</v>
      </c>
    </row>
    <row r="56" spans="1:5" x14ac:dyDescent="0.3">
      <c r="A56" s="11" t="s">
        <v>103</v>
      </c>
      <c r="B56" s="19" t="s">
        <v>104</v>
      </c>
      <c r="C56" s="33">
        <f t="shared" ref="C56:E56" si="11">SUM(C57:C59)</f>
        <v>11476489</v>
      </c>
      <c r="D56" s="33">
        <f t="shared" si="11"/>
        <v>11271820</v>
      </c>
      <c r="E56" s="33">
        <f t="shared" si="11"/>
        <v>204669</v>
      </c>
    </row>
    <row r="57" spans="1:5" x14ac:dyDescent="0.3">
      <c r="A57" s="16" t="s">
        <v>105</v>
      </c>
      <c r="B57" s="18" t="s">
        <v>106</v>
      </c>
      <c r="C57" s="32">
        <f>SUM(D57:H57)</f>
        <v>11143552</v>
      </c>
      <c r="D57" s="32">
        <v>10938883</v>
      </c>
      <c r="E57" s="32">
        <v>204669</v>
      </c>
    </row>
    <row r="58" spans="1:5" x14ac:dyDescent="0.3">
      <c r="A58" s="16" t="s">
        <v>107</v>
      </c>
      <c r="B58" s="18" t="s">
        <v>108</v>
      </c>
      <c r="C58" s="32">
        <f>SUM(D58:H58)</f>
        <v>269635</v>
      </c>
      <c r="D58" s="32">
        <v>269635</v>
      </c>
      <c r="E58" s="32">
        <v>0</v>
      </c>
    </row>
    <row r="59" spans="1:5" x14ac:dyDescent="0.3">
      <c r="A59" s="16" t="s">
        <v>109</v>
      </c>
      <c r="B59" s="18" t="s">
        <v>110</v>
      </c>
      <c r="C59" s="32">
        <f>SUM(D59:H59)</f>
        <v>63302</v>
      </c>
      <c r="D59" s="32">
        <v>63302</v>
      </c>
      <c r="E59" s="32">
        <v>0</v>
      </c>
    </row>
    <row r="60" spans="1:5" x14ac:dyDescent="0.3">
      <c r="A60" s="11" t="s">
        <v>111</v>
      </c>
      <c r="B60" s="19" t="s">
        <v>112</v>
      </c>
      <c r="C60" s="33">
        <f>SUM(D60:H60)</f>
        <v>3109672</v>
      </c>
      <c r="D60" s="33">
        <v>2784472</v>
      </c>
      <c r="E60" s="32">
        <v>325200</v>
      </c>
    </row>
    <row r="61" spans="1:5" x14ac:dyDescent="0.3">
      <c r="A61" s="11" t="s">
        <v>113</v>
      </c>
      <c r="B61" s="19" t="s">
        <v>114</v>
      </c>
      <c r="C61" s="33">
        <f>SUM(D61:H61)</f>
        <v>3056880</v>
      </c>
      <c r="D61" s="33">
        <v>2562080</v>
      </c>
      <c r="E61" s="32">
        <v>494800</v>
      </c>
    </row>
    <row r="62" spans="1:5" x14ac:dyDescent="0.3">
      <c r="A62" s="11" t="s">
        <v>115</v>
      </c>
      <c r="B62" s="19" t="s">
        <v>116</v>
      </c>
      <c r="C62" s="33">
        <f t="shared" ref="C62:E62" si="12">+SUM(C63:C67)</f>
        <v>39281878</v>
      </c>
      <c r="D62" s="33">
        <f t="shared" si="12"/>
        <v>34210815</v>
      </c>
      <c r="E62" s="33">
        <f t="shared" si="12"/>
        <v>5071063</v>
      </c>
    </row>
    <row r="63" spans="1:5" x14ac:dyDescent="0.3">
      <c r="A63" s="9" t="s">
        <v>117</v>
      </c>
      <c r="B63" s="15" t="s">
        <v>118</v>
      </c>
      <c r="C63" s="32">
        <f t="shared" ref="C63:C68" si="13">SUM(D63:H63)</f>
        <v>13928193</v>
      </c>
      <c r="D63" s="32">
        <v>13638170</v>
      </c>
      <c r="E63" s="32">
        <v>290023</v>
      </c>
    </row>
    <row r="64" spans="1:5" x14ac:dyDescent="0.3">
      <c r="A64" s="9" t="s">
        <v>119</v>
      </c>
      <c r="B64" s="15" t="s">
        <v>120</v>
      </c>
      <c r="C64" s="32">
        <f t="shared" si="13"/>
        <v>2565200</v>
      </c>
      <c r="D64" s="32">
        <v>2373703</v>
      </c>
      <c r="E64" s="32">
        <v>191497</v>
      </c>
    </row>
    <row r="65" spans="1:5" x14ac:dyDescent="0.3">
      <c r="A65" s="9" t="s">
        <v>121</v>
      </c>
      <c r="B65" s="15" t="s">
        <v>122</v>
      </c>
      <c r="C65" s="32">
        <f t="shared" si="13"/>
        <v>15904442</v>
      </c>
      <c r="D65" s="32">
        <v>11314899</v>
      </c>
      <c r="E65" s="32">
        <v>4589543</v>
      </c>
    </row>
    <row r="66" spans="1:5" x14ac:dyDescent="0.3">
      <c r="A66" s="9" t="s">
        <v>123</v>
      </c>
      <c r="B66" s="15" t="s">
        <v>124</v>
      </c>
      <c r="C66" s="32">
        <f t="shared" si="13"/>
        <v>1055447</v>
      </c>
      <c r="D66" s="32">
        <v>1055447</v>
      </c>
      <c r="E66" s="32">
        <v>0</v>
      </c>
    </row>
    <row r="67" spans="1:5" x14ac:dyDescent="0.3">
      <c r="A67" s="9" t="s">
        <v>125</v>
      </c>
      <c r="B67" s="15" t="s">
        <v>126</v>
      </c>
      <c r="C67" s="32">
        <f t="shared" si="13"/>
        <v>5828596</v>
      </c>
      <c r="D67" s="32">
        <v>5828596</v>
      </c>
      <c r="E67" s="32">
        <v>0</v>
      </c>
    </row>
    <row r="68" spans="1:5" x14ac:dyDescent="0.3">
      <c r="A68" s="11" t="s">
        <v>127</v>
      </c>
      <c r="B68" s="19" t="s">
        <v>128</v>
      </c>
      <c r="C68" s="33">
        <f t="shared" si="13"/>
        <v>1570723</v>
      </c>
      <c r="D68" s="33">
        <v>1464509</v>
      </c>
      <c r="E68" s="33">
        <v>106214</v>
      </c>
    </row>
    <row r="69" spans="1:5" x14ac:dyDescent="0.3">
      <c r="A69" s="11" t="s">
        <v>129</v>
      </c>
      <c r="B69" s="19" t="s">
        <v>130</v>
      </c>
      <c r="C69" s="33">
        <f t="shared" ref="C69:E69" si="14">+C70+C71+C72</f>
        <v>5104675</v>
      </c>
      <c r="D69" s="33">
        <f t="shared" si="14"/>
        <v>5104675</v>
      </c>
      <c r="E69" s="33">
        <f t="shared" si="14"/>
        <v>0</v>
      </c>
    </row>
    <row r="70" spans="1:5" x14ac:dyDescent="0.3">
      <c r="A70" s="9" t="s">
        <v>131</v>
      </c>
      <c r="B70" s="15" t="s">
        <v>132</v>
      </c>
      <c r="C70" s="32">
        <f>SUM(D70:H70)</f>
        <v>236408</v>
      </c>
      <c r="D70" s="32">
        <v>236408</v>
      </c>
      <c r="E70" s="32">
        <v>0</v>
      </c>
    </row>
    <row r="71" spans="1:5" x14ac:dyDescent="0.3">
      <c r="A71" s="9" t="s">
        <v>133</v>
      </c>
      <c r="B71" s="15" t="s">
        <v>134</v>
      </c>
      <c r="C71" s="32">
        <f>SUM(D71:H71)</f>
        <v>1793984</v>
      </c>
      <c r="D71" s="32">
        <v>1793984</v>
      </c>
      <c r="E71" s="32">
        <v>0</v>
      </c>
    </row>
    <row r="72" spans="1:5" x14ac:dyDescent="0.3">
      <c r="A72" s="9" t="s">
        <v>135</v>
      </c>
      <c r="B72" s="15" t="s">
        <v>136</v>
      </c>
      <c r="C72" s="32">
        <f>SUM(D72:H72)</f>
        <v>3074283</v>
      </c>
      <c r="D72" s="32">
        <v>3074283</v>
      </c>
      <c r="E72" s="32">
        <v>0</v>
      </c>
    </row>
    <row r="73" spans="1:5" x14ac:dyDescent="0.3">
      <c r="A73" s="11" t="s">
        <v>137</v>
      </c>
      <c r="B73" s="19" t="s">
        <v>138</v>
      </c>
      <c r="C73" s="33">
        <f t="shared" ref="C73:E73" si="15">+C74</f>
        <v>0</v>
      </c>
      <c r="D73" s="33">
        <f t="shared" si="15"/>
        <v>0</v>
      </c>
      <c r="E73" s="33">
        <f t="shared" si="15"/>
        <v>0</v>
      </c>
    </row>
    <row r="74" spans="1:5" x14ac:dyDescent="0.3">
      <c r="A74" s="16" t="s">
        <v>139</v>
      </c>
      <c r="B74" s="18" t="s">
        <v>140</v>
      </c>
      <c r="C74" s="32">
        <f>SUM(D74:H74)</f>
        <v>0</v>
      </c>
      <c r="D74" s="32">
        <v>0</v>
      </c>
      <c r="E74" s="32">
        <v>0</v>
      </c>
    </row>
    <row r="75" spans="1:5" x14ac:dyDescent="0.3">
      <c r="A75" s="11" t="s">
        <v>141</v>
      </c>
      <c r="B75" s="19" t="s">
        <v>142</v>
      </c>
      <c r="C75" s="33">
        <f t="shared" ref="C75:E75" si="16">SUM(C76:C77)</f>
        <v>0</v>
      </c>
      <c r="D75" s="33">
        <f t="shared" si="16"/>
        <v>0</v>
      </c>
      <c r="E75" s="33">
        <f t="shared" si="16"/>
        <v>0</v>
      </c>
    </row>
    <row r="76" spans="1:5" x14ac:dyDescent="0.3">
      <c r="A76" s="16" t="s">
        <v>143</v>
      </c>
      <c r="B76" s="18" t="s">
        <v>144</v>
      </c>
      <c r="C76" s="32">
        <f>SUM(D76:H76)</f>
        <v>0</v>
      </c>
      <c r="D76" s="32">
        <v>0</v>
      </c>
      <c r="E76" s="32">
        <v>0</v>
      </c>
    </row>
    <row r="77" spans="1:5" x14ac:dyDescent="0.3">
      <c r="A77" s="16" t="s">
        <v>145</v>
      </c>
      <c r="B77" s="18" t="s">
        <v>146</v>
      </c>
      <c r="C77" s="32">
        <f>SUM(D77:H77)</f>
        <v>0</v>
      </c>
      <c r="D77" s="32">
        <v>0</v>
      </c>
      <c r="E77" s="32">
        <v>0</v>
      </c>
    </row>
    <row r="78" spans="1:5" x14ac:dyDescent="0.3">
      <c r="A78" s="11" t="s">
        <v>147</v>
      </c>
      <c r="B78" s="19" t="s">
        <v>148</v>
      </c>
      <c r="C78" s="33">
        <f t="shared" ref="C78:E78" si="17">SUM(C79:C82)</f>
        <v>5626839</v>
      </c>
      <c r="D78" s="33">
        <f t="shared" si="17"/>
        <v>1987829</v>
      </c>
      <c r="E78" s="33">
        <f t="shared" si="17"/>
        <v>3639010</v>
      </c>
    </row>
    <row r="79" spans="1:5" x14ac:dyDescent="0.3">
      <c r="A79" s="9" t="s">
        <v>149</v>
      </c>
      <c r="B79" s="15" t="s">
        <v>150</v>
      </c>
      <c r="C79" s="32">
        <f>SUM(D79:H79)</f>
        <v>770951</v>
      </c>
      <c r="D79" s="32">
        <v>770951</v>
      </c>
      <c r="E79" s="32">
        <v>0</v>
      </c>
    </row>
    <row r="80" spans="1:5" x14ac:dyDescent="0.3">
      <c r="A80" s="9" t="s">
        <v>151</v>
      </c>
      <c r="B80" s="15" t="s">
        <v>152</v>
      </c>
      <c r="C80" s="32">
        <f>SUM(D80:H80)</f>
        <v>169033</v>
      </c>
      <c r="D80" s="32">
        <v>169033</v>
      </c>
      <c r="E80" s="32">
        <v>0</v>
      </c>
    </row>
    <row r="81" spans="1:5" x14ac:dyDescent="0.3">
      <c r="A81" s="9" t="s">
        <v>153</v>
      </c>
      <c r="B81" s="18" t="s">
        <v>154</v>
      </c>
      <c r="C81" s="32">
        <f>SUM(D81:H81)</f>
        <v>3639010</v>
      </c>
      <c r="D81" s="32">
        <v>0</v>
      </c>
      <c r="E81" s="32">
        <v>3639010</v>
      </c>
    </row>
    <row r="82" spans="1:5" x14ac:dyDescent="0.3">
      <c r="A82" s="16" t="s">
        <v>155</v>
      </c>
      <c r="B82" s="18" t="s">
        <v>156</v>
      </c>
      <c r="C82" s="32">
        <f>SUM(D82:H82)</f>
        <v>1047845</v>
      </c>
      <c r="D82" s="32">
        <v>1047845</v>
      </c>
      <c r="E82" s="32">
        <v>0</v>
      </c>
    </row>
    <row r="83" spans="1:5" x14ac:dyDescent="0.3">
      <c r="A83" s="11" t="s">
        <v>157</v>
      </c>
      <c r="B83" s="23" t="s">
        <v>158</v>
      </c>
      <c r="C83" s="37">
        <f>+C35+C38+C56+C60+C61+C62+C68+C69+C73+C75+C78</f>
        <v>129320735</v>
      </c>
      <c r="D83" s="37">
        <f t="shared" ref="D83:E83" si="18">+D35+D38+D56+D60+D61+D62+D68+D69+D73+D75+D78</f>
        <v>117706860</v>
      </c>
      <c r="E83" s="37">
        <f t="shared" si="18"/>
        <v>11613875</v>
      </c>
    </row>
    <row r="84" spans="1:5" x14ac:dyDescent="0.3">
      <c r="A84" s="11" t="s">
        <v>159</v>
      </c>
      <c r="B84" s="23" t="s">
        <v>160</v>
      </c>
      <c r="C84" s="37">
        <f t="shared" ref="C84:E84" si="19">+C33-C83</f>
        <v>3272411</v>
      </c>
      <c r="D84" s="37">
        <f t="shared" si="19"/>
        <v>2941864</v>
      </c>
      <c r="E84" s="37">
        <f t="shared" si="19"/>
        <v>330547</v>
      </c>
    </row>
    <row r="85" spans="1:5" x14ac:dyDescent="0.3">
      <c r="A85" s="11" t="s">
        <v>161</v>
      </c>
      <c r="B85" s="10" t="s">
        <v>162</v>
      </c>
      <c r="C85" s="38"/>
      <c r="D85" s="38"/>
      <c r="E85" s="38"/>
    </row>
    <row r="86" spans="1:5" x14ac:dyDescent="0.3">
      <c r="A86" s="11" t="s">
        <v>163</v>
      </c>
      <c r="B86" s="22" t="s">
        <v>164</v>
      </c>
      <c r="C86" s="32">
        <f>SUM(D86:H86)</f>
        <v>0</v>
      </c>
      <c r="D86" s="32">
        <v>0</v>
      </c>
      <c r="E86" s="32">
        <v>0</v>
      </c>
    </row>
    <row r="87" spans="1:5" ht="15" thickBot="1" x14ac:dyDescent="0.35">
      <c r="A87" s="11" t="s">
        <v>165</v>
      </c>
      <c r="B87" s="20" t="s">
        <v>166</v>
      </c>
      <c r="C87" s="34">
        <f>SUM(D87:H87)</f>
        <v>0</v>
      </c>
      <c r="D87" s="32">
        <v>0</v>
      </c>
      <c r="E87" s="32">
        <v>0</v>
      </c>
    </row>
    <row r="88" spans="1:5" ht="15" thickTop="1" x14ac:dyDescent="0.3">
      <c r="A88" s="11" t="s">
        <v>167</v>
      </c>
      <c r="B88" s="21" t="s">
        <v>168</v>
      </c>
      <c r="C88" s="35">
        <f t="shared" ref="C88:E88" si="20">+C86-C87</f>
        <v>0</v>
      </c>
      <c r="D88" s="35">
        <f t="shared" si="20"/>
        <v>0</v>
      </c>
      <c r="E88" s="35">
        <f t="shared" si="20"/>
        <v>0</v>
      </c>
    </row>
    <row r="89" spans="1:5" x14ac:dyDescent="0.3">
      <c r="A89" s="11" t="s">
        <v>169</v>
      </c>
      <c r="B89" s="10" t="s">
        <v>170</v>
      </c>
      <c r="C89" s="38"/>
      <c r="D89" s="38"/>
      <c r="E89" s="38"/>
    </row>
    <row r="90" spans="1:5" x14ac:dyDescent="0.3">
      <c r="A90" s="11" t="s">
        <v>171</v>
      </c>
      <c r="B90" s="22" t="s">
        <v>172</v>
      </c>
      <c r="C90" s="33">
        <f>SUM(D90:H90)</f>
        <v>0</v>
      </c>
      <c r="D90" s="32">
        <v>0</v>
      </c>
      <c r="E90" s="32">
        <v>0</v>
      </c>
    </row>
    <row r="91" spans="1:5" ht="15" thickBot="1" x14ac:dyDescent="0.35">
      <c r="A91" s="11" t="s">
        <v>173</v>
      </c>
      <c r="B91" s="20" t="s">
        <v>174</v>
      </c>
      <c r="C91" s="34">
        <f>SUM(D91:H91)</f>
        <v>0</v>
      </c>
      <c r="D91" s="32">
        <v>0</v>
      </c>
      <c r="E91" s="32">
        <v>0</v>
      </c>
    </row>
    <row r="92" spans="1:5" ht="15" thickTop="1" x14ac:dyDescent="0.3">
      <c r="A92" s="11" t="s">
        <v>175</v>
      </c>
      <c r="B92" s="21" t="s">
        <v>176</v>
      </c>
      <c r="C92" s="35">
        <f t="shared" ref="C92:E92" si="21">+C90-C91</f>
        <v>0</v>
      </c>
      <c r="D92" s="35">
        <f t="shared" si="21"/>
        <v>0</v>
      </c>
      <c r="E92" s="35">
        <f t="shared" si="21"/>
        <v>0</v>
      </c>
    </row>
    <row r="93" spans="1:5" x14ac:dyDescent="0.3">
      <c r="A93" s="11" t="s">
        <v>177</v>
      </c>
      <c r="B93" s="10" t="s">
        <v>178</v>
      </c>
      <c r="C93" s="38"/>
      <c r="D93" s="38"/>
      <c r="E93" s="38"/>
    </row>
    <row r="94" spans="1:5" x14ac:dyDescent="0.3">
      <c r="A94" s="11" t="s">
        <v>179</v>
      </c>
      <c r="B94" s="22" t="s">
        <v>180</v>
      </c>
      <c r="C94" s="39">
        <f t="shared" ref="C94:E94" si="22">SUM(C95:C96)</f>
        <v>0</v>
      </c>
      <c r="D94" s="39">
        <f t="shared" si="22"/>
        <v>0</v>
      </c>
      <c r="E94" s="39">
        <f t="shared" si="22"/>
        <v>0</v>
      </c>
    </row>
    <row r="95" spans="1:5" x14ac:dyDescent="0.3">
      <c r="A95" s="9" t="s">
        <v>181</v>
      </c>
      <c r="B95" s="15" t="s">
        <v>182</v>
      </c>
      <c r="C95" s="32">
        <f>SUM(D95:H95)</f>
        <v>0</v>
      </c>
      <c r="D95" s="32">
        <v>0</v>
      </c>
      <c r="E95" s="32">
        <v>0</v>
      </c>
    </row>
    <row r="96" spans="1:5" x14ac:dyDescent="0.3">
      <c r="A96" s="16" t="s">
        <v>183</v>
      </c>
      <c r="B96" s="18" t="s">
        <v>184</v>
      </c>
      <c r="C96" s="32">
        <f>SUM(D96:H96)</f>
        <v>0</v>
      </c>
      <c r="D96" s="32">
        <v>0</v>
      </c>
      <c r="E96" s="32">
        <v>0</v>
      </c>
    </row>
    <row r="97" spans="1:5" x14ac:dyDescent="0.3">
      <c r="A97" s="11" t="s">
        <v>185</v>
      </c>
      <c r="B97" s="19" t="s">
        <v>186</v>
      </c>
      <c r="C97" s="40">
        <f t="shared" ref="C97:E97" si="23">SUM(C98:C99)</f>
        <v>0</v>
      </c>
      <c r="D97" s="40">
        <f t="shared" si="23"/>
        <v>0</v>
      </c>
      <c r="E97" s="40">
        <f t="shared" si="23"/>
        <v>0</v>
      </c>
    </row>
    <row r="98" spans="1:5" x14ac:dyDescent="0.3">
      <c r="A98" s="9" t="s">
        <v>187</v>
      </c>
      <c r="B98" s="15" t="s">
        <v>188</v>
      </c>
      <c r="C98" s="32">
        <f>SUM(D98:H98)</f>
        <v>0</v>
      </c>
      <c r="D98" s="32">
        <v>0</v>
      </c>
      <c r="E98" s="32">
        <v>0</v>
      </c>
    </row>
    <row r="99" spans="1:5" ht="15" thickBot="1" x14ac:dyDescent="0.35">
      <c r="A99" s="9" t="s">
        <v>189</v>
      </c>
      <c r="B99" s="24" t="s">
        <v>190</v>
      </c>
      <c r="C99" s="32">
        <f>SUM(D99:H99)</f>
        <v>0</v>
      </c>
      <c r="D99" s="32">
        <v>0</v>
      </c>
      <c r="E99" s="32">
        <v>0</v>
      </c>
    </row>
    <row r="100" spans="1:5" ht="15" thickTop="1" x14ac:dyDescent="0.3">
      <c r="A100" s="11" t="s">
        <v>191</v>
      </c>
      <c r="B100" s="23" t="s">
        <v>192</v>
      </c>
      <c r="C100" s="37">
        <f t="shared" ref="C100:E100" si="24">+C94-C97</f>
        <v>0</v>
      </c>
      <c r="D100" s="37">
        <f t="shared" si="24"/>
        <v>0</v>
      </c>
      <c r="E100" s="37">
        <f t="shared" si="24"/>
        <v>0</v>
      </c>
    </row>
    <row r="101" spans="1:5" x14ac:dyDescent="0.3">
      <c r="A101" s="11" t="s">
        <v>193</v>
      </c>
      <c r="B101" s="10" t="s">
        <v>194</v>
      </c>
      <c r="C101" s="38">
        <f t="shared" ref="C101:E101" si="25">+C84+C88+C92+C100</f>
        <v>3272411</v>
      </c>
      <c r="D101" s="38">
        <f t="shared" si="25"/>
        <v>2941864</v>
      </c>
      <c r="E101" s="38">
        <f t="shared" si="25"/>
        <v>330547</v>
      </c>
    </row>
    <row r="102" spans="1:5" x14ac:dyDescent="0.3">
      <c r="A102" s="11" t="s">
        <v>195</v>
      </c>
      <c r="B102" s="10" t="s">
        <v>196</v>
      </c>
      <c r="C102" s="38"/>
      <c r="D102" s="38"/>
      <c r="E102" s="38"/>
    </row>
    <row r="103" spans="1:5" x14ac:dyDescent="0.3">
      <c r="A103" s="11" t="s">
        <v>197</v>
      </c>
      <c r="B103" s="22" t="s">
        <v>198</v>
      </c>
      <c r="C103" s="39">
        <f t="shared" ref="C103:E103" si="26">SUM(C104:C107)</f>
        <v>3254411</v>
      </c>
      <c r="D103" s="39">
        <f t="shared" si="26"/>
        <v>2923864</v>
      </c>
      <c r="E103" s="39">
        <f t="shared" si="26"/>
        <v>330547</v>
      </c>
    </row>
    <row r="104" spans="1:5" x14ac:dyDescent="0.3">
      <c r="A104" s="9" t="s">
        <v>199</v>
      </c>
      <c r="B104" s="15" t="s">
        <v>200</v>
      </c>
      <c r="C104" s="32">
        <f t="shared" ref="C104:C109" si="27">SUM(D104:H104)</f>
        <v>2601463</v>
      </c>
      <c r="D104" s="32">
        <v>2270916</v>
      </c>
      <c r="E104" s="32">
        <v>330547</v>
      </c>
    </row>
    <row r="105" spans="1:5" x14ac:dyDescent="0.3">
      <c r="A105" s="9" t="s">
        <v>201</v>
      </c>
      <c r="B105" s="15" t="s">
        <v>202</v>
      </c>
      <c r="C105" s="32">
        <f t="shared" si="27"/>
        <v>117090</v>
      </c>
      <c r="D105" s="32">
        <v>117090</v>
      </c>
      <c r="E105" s="32">
        <v>0</v>
      </c>
    </row>
    <row r="106" spans="1:5" x14ac:dyDescent="0.3">
      <c r="A106" s="9" t="s">
        <v>203</v>
      </c>
      <c r="B106" s="15" t="s">
        <v>204</v>
      </c>
      <c r="C106" s="32">
        <f t="shared" si="27"/>
        <v>535858</v>
      </c>
      <c r="D106" s="32">
        <v>535858</v>
      </c>
      <c r="E106" s="32">
        <v>0</v>
      </c>
    </row>
    <row r="107" spans="1:5" x14ac:dyDescent="0.3">
      <c r="A107" s="9" t="s">
        <v>205</v>
      </c>
      <c r="B107" s="15" t="s">
        <v>206</v>
      </c>
      <c r="C107" s="32">
        <f t="shared" si="27"/>
        <v>0</v>
      </c>
      <c r="D107" s="32">
        <v>0</v>
      </c>
      <c r="E107" s="32">
        <v>0</v>
      </c>
    </row>
    <row r="108" spans="1:5" x14ac:dyDescent="0.3">
      <c r="A108" s="11" t="s">
        <v>207</v>
      </c>
      <c r="B108" s="19" t="s">
        <v>208</v>
      </c>
      <c r="C108" s="36">
        <f t="shared" si="27"/>
        <v>18000</v>
      </c>
      <c r="D108" s="36">
        <v>18000</v>
      </c>
      <c r="E108" s="36">
        <v>0</v>
      </c>
    </row>
    <row r="109" spans="1:5" ht="15" thickBot="1" x14ac:dyDescent="0.35">
      <c r="A109" s="11" t="s">
        <v>209</v>
      </c>
      <c r="B109" s="20" t="s">
        <v>210</v>
      </c>
      <c r="C109" s="36">
        <f t="shared" si="27"/>
        <v>0</v>
      </c>
      <c r="D109" s="36">
        <v>0</v>
      </c>
      <c r="E109" s="36">
        <v>0</v>
      </c>
    </row>
    <row r="110" spans="1:5" ht="15" thickTop="1" x14ac:dyDescent="0.3">
      <c r="A110" s="11" t="s">
        <v>211</v>
      </c>
      <c r="B110" s="23" t="s">
        <v>212</v>
      </c>
      <c r="C110" s="37">
        <f t="shared" ref="C110:E110" si="28">+C103+C108+C109</f>
        <v>3272411</v>
      </c>
      <c r="D110" s="37">
        <f t="shared" si="28"/>
        <v>2941864</v>
      </c>
      <c r="E110" s="37">
        <f t="shared" si="28"/>
        <v>330547</v>
      </c>
    </row>
    <row r="111" spans="1:5" x14ac:dyDescent="0.3">
      <c r="A111" s="11" t="s">
        <v>213</v>
      </c>
      <c r="B111" s="10" t="s">
        <v>214</v>
      </c>
      <c r="C111" s="38">
        <f t="shared" ref="C111:E111" si="29">+C101-C110</f>
        <v>0</v>
      </c>
      <c r="D111" s="38">
        <f t="shared" si="29"/>
        <v>0</v>
      </c>
      <c r="E111" s="38">
        <f t="shared" si="29"/>
        <v>0</v>
      </c>
    </row>
    <row r="112" spans="1:5" x14ac:dyDescent="0.3">
      <c r="C112" s="41"/>
      <c r="D112" s="41"/>
      <c r="E112" s="41"/>
    </row>
    <row r="113" spans="1:5" ht="15" x14ac:dyDescent="0.3">
      <c r="A113" s="25"/>
      <c r="B113" s="26" t="s">
        <v>215</v>
      </c>
      <c r="C113" s="27"/>
      <c r="D113" s="42"/>
      <c r="E113" s="43"/>
    </row>
    <row r="114" spans="1:5" x14ac:dyDescent="0.3">
      <c r="A114" s="25"/>
      <c r="B114" s="25"/>
      <c r="C114" s="25"/>
      <c r="D114" s="25"/>
      <c r="E114" s="25"/>
    </row>
    <row r="115" spans="1:5" ht="15" x14ac:dyDescent="0.3">
      <c r="B115" s="27" t="s">
        <v>216</v>
      </c>
      <c r="C115" s="41"/>
      <c r="D115" s="41"/>
      <c r="E115" s="41"/>
    </row>
    <row r="116" spans="1:5" x14ac:dyDescent="0.3">
      <c r="C116" s="41"/>
      <c r="D116" s="41"/>
      <c r="E116" s="41"/>
    </row>
    <row r="117" spans="1:5" x14ac:dyDescent="0.3">
      <c r="C117" s="41"/>
      <c r="D117" s="41"/>
      <c r="E117" s="41"/>
    </row>
    <row r="118" spans="1:5" x14ac:dyDescent="0.3">
      <c r="C118" s="41"/>
      <c r="D118" s="41"/>
      <c r="E118" s="41"/>
    </row>
    <row r="119" spans="1:5" x14ac:dyDescent="0.3">
      <c r="C119" s="41"/>
      <c r="D119" s="41"/>
      <c r="E119" s="41"/>
    </row>
    <row r="120" spans="1:5" x14ac:dyDescent="0.3">
      <c r="C120" s="41"/>
      <c r="D120" s="41"/>
      <c r="E120" s="41"/>
    </row>
    <row r="121" spans="1:5" x14ac:dyDescent="0.3">
      <c r="C121" s="41"/>
      <c r="D121" s="41"/>
      <c r="E121" s="41"/>
    </row>
    <row r="122" spans="1:5" x14ac:dyDescent="0.3">
      <c r="C122" s="41"/>
      <c r="D122" s="41"/>
      <c r="E122" s="41"/>
    </row>
    <row r="123" spans="1:5" x14ac:dyDescent="0.3">
      <c r="C123" s="41"/>
      <c r="D123" s="41"/>
      <c r="E123" s="41"/>
    </row>
    <row r="124" spans="1:5" x14ac:dyDescent="0.3">
      <c r="C124" s="41"/>
      <c r="D124" s="41"/>
      <c r="E124" s="41"/>
    </row>
    <row r="125" spans="1:5" x14ac:dyDescent="0.3">
      <c r="C125" s="41"/>
      <c r="D125" s="41"/>
      <c r="E125" s="41"/>
    </row>
    <row r="126" spans="1:5" x14ac:dyDescent="0.3">
      <c r="C126" s="41"/>
      <c r="D126" s="41"/>
      <c r="E126" s="41"/>
    </row>
    <row r="127" spans="1:5" x14ac:dyDescent="0.3">
      <c r="C127" s="41"/>
      <c r="D127" s="41"/>
      <c r="E127" s="41"/>
    </row>
    <row r="128" spans="1:5" x14ac:dyDescent="0.3">
      <c r="C128" s="41"/>
      <c r="D128" s="41"/>
      <c r="E128" s="41"/>
    </row>
    <row r="129" spans="3:5" x14ac:dyDescent="0.3">
      <c r="C129" s="41"/>
      <c r="D129" s="41"/>
      <c r="E129" s="41"/>
    </row>
    <row r="130" spans="3:5" x14ac:dyDescent="0.3">
      <c r="C130" s="41"/>
      <c r="D130" s="41"/>
      <c r="E130" s="41"/>
    </row>
    <row r="131" spans="3:5" x14ac:dyDescent="0.3">
      <c r="C131" s="41"/>
      <c r="D131" s="41"/>
      <c r="E131" s="41"/>
    </row>
    <row r="132" spans="3:5" x14ac:dyDescent="0.3">
      <c r="C132" s="41"/>
      <c r="D132" s="41"/>
      <c r="E132" s="41"/>
    </row>
    <row r="133" spans="3:5" x14ac:dyDescent="0.3">
      <c r="C133" s="41"/>
      <c r="D133" s="41"/>
      <c r="E133" s="41"/>
    </row>
    <row r="134" spans="3:5" x14ac:dyDescent="0.3">
      <c r="C134" s="41"/>
      <c r="D134" s="41"/>
      <c r="E134" s="41"/>
    </row>
    <row r="135" spans="3:5" x14ac:dyDescent="0.3">
      <c r="C135" s="41"/>
      <c r="D135" s="41"/>
      <c r="E135" s="41"/>
    </row>
    <row r="136" spans="3:5" x14ac:dyDescent="0.3">
      <c r="C136" s="41"/>
      <c r="D136" s="41"/>
      <c r="E136" s="41"/>
    </row>
    <row r="137" spans="3:5" x14ac:dyDescent="0.3">
      <c r="C137" s="41"/>
      <c r="D137" s="41"/>
      <c r="E137" s="41"/>
    </row>
    <row r="138" spans="3:5" x14ac:dyDescent="0.3">
      <c r="C138" s="41"/>
      <c r="D138" s="41"/>
      <c r="E138" s="41"/>
    </row>
    <row r="139" spans="3:5" x14ac:dyDescent="0.3">
      <c r="C139" s="41"/>
      <c r="D139" s="41"/>
      <c r="E139" s="41"/>
    </row>
    <row r="140" spans="3:5" x14ac:dyDescent="0.3">
      <c r="C140" s="41"/>
      <c r="D140" s="41"/>
      <c r="E140" s="41"/>
    </row>
    <row r="141" spans="3:5" x14ac:dyDescent="0.3">
      <c r="C141" s="41"/>
      <c r="D141" s="41"/>
      <c r="E141" s="41"/>
    </row>
    <row r="142" spans="3:5" x14ac:dyDescent="0.3">
      <c r="C142" s="41"/>
      <c r="D142" s="41"/>
      <c r="E142" s="41"/>
    </row>
    <row r="143" spans="3:5" x14ac:dyDescent="0.3">
      <c r="C143" s="41"/>
      <c r="D143" s="41"/>
      <c r="E143" s="41"/>
    </row>
    <row r="144" spans="3:5" x14ac:dyDescent="0.3">
      <c r="C144" s="41"/>
      <c r="D144" s="41"/>
      <c r="E144" s="41"/>
    </row>
    <row r="145" spans="3:5" x14ac:dyDescent="0.3">
      <c r="C145" s="41"/>
      <c r="D145" s="41"/>
      <c r="E145" s="41"/>
    </row>
    <row r="146" spans="3:5" x14ac:dyDescent="0.3">
      <c r="C146" s="41"/>
      <c r="D146" s="41"/>
      <c r="E146" s="41"/>
    </row>
    <row r="147" spans="3:5" x14ac:dyDescent="0.3">
      <c r="C147" s="41"/>
      <c r="D147" s="41"/>
      <c r="E147" s="41"/>
    </row>
    <row r="148" spans="3:5" x14ac:dyDescent="0.3">
      <c r="C148" s="41"/>
      <c r="D148" s="41"/>
      <c r="E148" s="41"/>
    </row>
    <row r="149" spans="3:5" x14ac:dyDescent="0.3">
      <c r="C149" s="41"/>
      <c r="D149" s="41"/>
      <c r="E149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Giacomel Attilio</dc:creator>
  <cp:lastModifiedBy>Giacomel Attilio</cp:lastModifiedBy>
  <dcterms:created xsi:type="dcterms:W3CDTF">2023-03-13T09:01:05Z</dcterms:created>
  <dcterms:modified xsi:type="dcterms:W3CDTF">2024-01-31T12:40:59Z</dcterms:modified>
</cp:coreProperties>
</file>